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tabRatio="764" firstSheet="1" activeTab="4"/>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Statement'!$A$1:$F$46</definedName>
    <definedName name="_xlnm.Print_Area" localSheetId="0">'Income Statement'!$A$1:$K$49</definedName>
    <definedName name="_xlnm.Print_Area" localSheetId="4">'Notes'!$A$1:$J$233</definedName>
    <definedName name="_xlnm.Print_Area" localSheetId="2">'Statement of Changes in Equity'!$A$1:$K$32</definedName>
  </definedNames>
  <calcPr fullCalcOnLoad="1"/>
</workbook>
</file>

<file path=xl/sharedStrings.xml><?xml version="1.0" encoding="utf-8"?>
<sst xmlns="http://schemas.openxmlformats.org/spreadsheetml/2006/main" count="403" uniqueCount="283">
  <si>
    <t>#</t>
  </si>
  <si>
    <r>
      <t>Y</t>
    </r>
    <r>
      <rPr>
        <sz val="10"/>
        <rFont val="Arial Narrow"/>
        <family val="2"/>
      </rPr>
      <t>eap Kok Leong (MAICSA NO: 0862549)</t>
    </r>
  </si>
  <si>
    <r>
      <t>D</t>
    </r>
    <r>
      <rPr>
        <sz val="10"/>
        <rFont val="Arial Narrow"/>
        <family val="2"/>
      </rPr>
      <t>epreciation &amp; Amortisation</t>
    </r>
  </si>
  <si>
    <r>
      <t>O</t>
    </r>
    <r>
      <rPr>
        <sz val="10"/>
        <rFont val="Arial Narrow"/>
        <family val="2"/>
      </rPr>
      <t>THER INVESTMENT</t>
    </r>
  </si>
  <si>
    <t>Inventories</t>
  </si>
  <si>
    <t>Bank Overdraft</t>
  </si>
  <si>
    <t>Provision for Taxation</t>
  </si>
  <si>
    <r>
      <t>N</t>
    </r>
    <r>
      <rPr>
        <sz val="10"/>
        <rFont val="Arial Narrow"/>
        <family val="2"/>
      </rPr>
      <t>ON-CURRENT LIABILITIES</t>
    </r>
  </si>
  <si>
    <t>Hire Purchase Payables</t>
  </si>
  <si>
    <t>Deferred Taxation</t>
  </si>
  <si>
    <t>Issued and fully paid ordinary shares of RM0.10 each</t>
  </si>
  <si>
    <t>Nominal value</t>
  </si>
  <si>
    <t>Number of shares</t>
  </si>
  <si>
    <r>
      <t>#</t>
    </r>
    <r>
      <rPr>
        <sz val="10"/>
        <rFont val="Arial Narrow"/>
        <family val="2"/>
      </rPr>
      <t>#</t>
    </r>
  </si>
  <si>
    <r>
      <t>I</t>
    </r>
    <r>
      <rPr>
        <sz val="10"/>
        <rFont val="Arial Narrow"/>
        <family val="2"/>
      </rPr>
      <t xml:space="preserve">ssuance of shares during the period </t>
    </r>
  </si>
  <si>
    <r>
      <t xml:space="preserve"> </t>
    </r>
    <r>
      <rPr>
        <sz val="10"/>
        <rFont val="Arial Narrow"/>
        <family val="2"/>
      </rPr>
      <t>(Nominal value of RM1.00 per share)</t>
    </r>
  </si>
  <si>
    <r>
      <t>S</t>
    </r>
    <r>
      <rPr>
        <sz val="10"/>
        <rFont val="Arial Narrow"/>
        <family val="2"/>
      </rPr>
      <t>ub-division of ordinary shares of RM1.00</t>
    </r>
  </si>
  <si>
    <r>
      <t xml:space="preserve"> </t>
    </r>
    <r>
      <rPr>
        <sz val="10"/>
        <rFont val="Arial Narrow"/>
        <family val="2"/>
      </rPr>
      <t>into 10 ordinary shares of RM0.10 each</t>
    </r>
  </si>
  <si>
    <r>
      <t xml:space="preserve"> </t>
    </r>
    <r>
      <rPr>
        <sz val="10"/>
        <rFont val="Arial Narrow"/>
        <family val="2"/>
      </rPr>
      <t xml:space="preserve"> per share)</t>
    </r>
  </si>
  <si>
    <r>
      <t>A</t>
    </r>
    <r>
      <rPr>
        <sz val="10"/>
        <rFont val="Arial Narrow"/>
        <family val="2"/>
      </rPr>
      <t xml:space="preserve">t </t>
    </r>
    <r>
      <rPr>
        <sz val="10"/>
        <rFont val="Arial Narrow"/>
        <family val="2"/>
      </rPr>
      <t>30 June 2005 (Nominal value at RM0.10</t>
    </r>
  </si>
  <si>
    <r>
      <t>I</t>
    </r>
    <r>
      <rPr>
        <sz val="10"/>
        <rFont val="Arial Narrow"/>
        <family val="2"/>
      </rPr>
      <t>NTANGIBLE ASSET</t>
    </r>
  </si>
  <si>
    <r>
      <t>E</t>
    </r>
    <r>
      <rPr>
        <sz val="10"/>
        <rFont val="Arial Narrow"/>
        <family val="2"/>
      </rPr>
      <t>ffect of acquisition of subsidiary companies</t>
    </r>
  </si>
  <si>
    <t>CASH FLOWS FROM FINANCING ACTIVITY</t>
  </si>
  <si>
    <r>
      <t>I</t>
    </r>
    <r>
      <rPr>
        <sz val="10"/>
        <rFont val="Arial Narrow"/>
        <family val="2"/>
      </rPr>
      <t>nterest paid</t>
    </r>
  </si>
  <si>
    <r>
      <t>F</t>
    </r>
    <r>
      <rPr>
        <sz val="10"/>
        <rFont val="Arial Narrow"/>
        <family val="2"/>
      </rPr>
      <t>ixed deposits with licensed banks</t>
    </r>
  </si>
  <si>
    <r>
      <t>B</t>
    </r>
    <r>
      <rPr>
        <sz val="10"/>
        <rFont val="Arial Narrow"/>
        <family val="2"/>
      </rPr>
      <t>ank overdraft</t>
    </r>
  </si>
  <si>
    <t>Thailand</t>
  </si>
  <si>
    <t>Hong Kong</t>
  </si>
  <si>
    <t>Singapore</t>
  </si>
  <si>
    <t>Indonesia</t>
  </si>
  <si>
    <t>Malaysia</t>
  </si>
  <si>
    <t>RM'000</t>
  </si>
  <si>
    <t xml:space="preserve">CURRENT YEAR QUARTER </t>
  </si>
  <si>
    <t>CURRENT YEAR    TO DATE</t>
  </si>
  <si>
    <t>Fixed Deposits with Licensed Banks</t>
  </si>
  <si>
    <t>Net cash used in financing activities</t>
  </si>
  <si>
    <r>
      <t>T</t>
    </r>
    <r>
      <rPr>
        <sz val="10"/>
        <rFont val="Arial Narrow"/>
        <family val="2"/>
      </rPr>
      <t>here were no changes in estimates that have a material effect in the current quarter under review.</t>
    </r>
  </si>
  <si>
    <r>
      <t>There were no dividend paid during the current financial quarter</t>
    </r>
    <r>
      <rPr>
        <sz val="10"/>
        <rFont val="Arial Narrow"/>
        <family val="2"/>
      </rPr>
      <t xml:space="preserve"> under review</t>
    </r>
    <r>
      <rPr>
        <sz val="10"/>
        <rFont val="Arial Narrow"/>
        <family val="2"/>
      </rPr>
      <t>.</t>
    </r>
  </si>
  <si>
    <t>Republic of China</t>
  </si>
  <si>
    <t>United States of America</t>
  </si>
  <si>
    <r>
      <t>O</t>
    </r>
    <r>
      <rPr>
        <sz val="10"/>
        <rFont val="Arial Narrow"/>
        <family val="2"/>
      </rPr>
      <t>n 28 June 2005, INSB issued a Prospectus offering 71,680,000 new ordinary shares of RM0.10 each to Malaysian public, identified investors, eligible employees and business associates of INSB and its subsidiaries at an issue price of RM0.35 per ordinary share.</t>
    </r>
  </si>
  <si>
    <r>
      <t>T</t>
    </r>
    <r>
      <rPr>
        <sz val="10"/>
        <rFont val="Arial Narrow"/>
        <family val="2"/>
      </rPr>
      <t>he above acquisitions and share split were completed on 5 April 2005 and 12 April 2005 respectively.</t>
    </r>
  </si>
  <si>
    <r>
      <t>P</t>
    </r>
    <r>
      <rPr>
        <sz val="10"/>
        <rFont val="Arial Narrow"/>
        <family val="2"/>
      </rPr>
      <t>rofit after taxation</t>
    </r>
  </si>
  <si>
    <r>
      <t>P</t>
    </r>
    <r>
      <rPr>
        <sz val="10"/>
        <rFont val="Arial Narrow"/>
        <family val="2"/>
      </rPr>
      <t>re-acquisition Profit</t>
    </r>
  </si>
  <si>
    <r>
      <t>N</t>
    </r>
    <r>
      <rPr>
        <sz val="10"/>
        <rFont val="Arial Narrow"/>
        <family val="2"/>
      </rPr>
      <t>et Profit for the Period</t>
    </r>
  </si>
  <si>
    <r>
      <t>R</t>
    </r>
    <r>
      <rPr>
        <sz val="10"/>
        <rFont val="Arial Narrow"/>
        <family val="2"/>
      </rPr>
      <t>evenue</t>
    </r>
  </si>
  <si>
    <r>
      <t>P</t>
    </r>
    <r>
      <rPr>
        <sz val="10"/>
        <rFont val="Arial Narrow"/>
        <family val="2"/>
      </rPr>
      <t>rofit before tax</t>
    </r>
  </si>
  <si>
    <r>
      <t xml:space="preserve">Profit </t>
    </r>
    <r>
      <rPr>
        <sz val="10"/>
        <rFont val="Arial Narrow"/>
        <family val="2"/>
      </rPr>
      <t>after tax</t>
    </r>
  </si>
  <si>
    <t>INDIVIDUAL QUARTER</t>
  </si>
  <si>
    <t>CUMULATIVE QUARTER</t>
  </si>
  <si>
    <t>(a)</t>
  </si>
  <si>
    <t>(b)</t>
  </si>
  <si>
    <t>Taxation</t>
  </si>
  <si>
    <t>Net tangible assets per share (sen)</t>
  </si>
  <si>
    <t>PRECEDING YEAR CORRESPONDING PERIOD</t>
  </si>
  <si>
    <t>(Incorporated in Malaysia)</t>
  </si>
  <si>
    <t>Share Capital</t>
  </si>
  <si>
    <t>Dividends</t>
  </si>
  <si>
    <t>Date:</t>
  </si>
  <si>
    <t xml:space="preserve"> </t>
  </si>
  <si>
    <t>PRECEDING YEAR CORRESPONDING QUARTER</t>
  </si>
  <si>
    <t>RM('000)</t>
  </si>
  <si>
    <t>Revenue</t>
  </si>
  <si>
    <t>Basic</t>
  </si>
  <si>
    <t>Fully diluted</t>
  </si>
  <si>
    <t>Operating expenses</t>
  </si>
  <si>
    <t>Other operating income</t>
  </si>
  <si>
    <t>Finance cost</t>
  </si>
  <si>
    <t>PROPERTY, PLANT AND EQUIPMENT</t>
  </si>
  <si>
    <t>CURRENT ASSETS</t>
  </si>
  <si>
    <t>Cash and Bank Balances</t>
  </si>
  <si>
    <t>CURRENT LIABILITIES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</si>
  <si>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</si>
  <si>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</si>
  <si>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</si>
  <si>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</si>
  <si>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</si>
  <si>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</si>
  <si>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</si>
  <si>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</si>
  <si>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</si>
  <si>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</si>
  <si>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</si>
  <si>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</si>
  <si>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</si>
  <si>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CASH AND CASH EQUIVALENTS AT BEGINNING OF THE PERIOD</t>
  </si>
  <si>
    <t>CASH AND CASH EQUIVALENTS AT END OF THE PERIOD</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</si>
  <si>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</si>
  <si>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</si>
  <si>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</si>
  <si>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</si>
  <si>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</si>
  <si>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</si>
  <si>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</si>
  <si>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</si>
  <si>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</si>
  <si>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</si>
  <si>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</si>
  <si>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</si>
  <si>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</si>
  <si>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</si>
  <si>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</si>
  <si>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</si>
  <si>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</si>
  <si>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</si>
  <si>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</si>
  <si>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</si>
  <si>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</si>
  <si>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</si>
  <si>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</si>
  <si>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</si>
  <si>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</si>
  <si>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</si>
  <si>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</si>
  <si>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</si>
  <si>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</si>
  <si>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</si>
  <si>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</si>
  <si>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</si>
  <si>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</si>
  <si>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</si>
  <si>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</si>
  <si>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</si>
  <si>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</si>
  <si>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</si>
  <si>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</si>
  <si>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</si>
  <si>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</si>
  <si>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</si>
  <si>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</si>
  <si>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</si>
  <si>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</si>
  <si>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</si>
  <si>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</si>
  <si>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</si>
  <si>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</si>
  <si>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(Note A15)</t>
  </si>
  <si>
    <t>Material events subsequent to the end of the quarter</t>
  </si>
  <si>
    <t>Retained Profit</t>
  </si>
  <si>
    <t>Distributable - Retained Profit</t>
  </si>
  <si>
    <t>Net cash from operating activities</t>
  </si>
  <si>
    <t>Changes in the composition of the Company</t>
  </si>
  <si>
    <t>Company's borrowings and debt securities</t>
  </si>
  <si>
    <t>The Company did not announce any profit forecast nor profit guarantee during the financial quarter.</t>
  </si>
  <si>
    <t>Operating profit before working capital changes</t>
  </si>
  <si>
    <t>NET INCREASE IN CASH AND CASH EQUIVALENTS</t>
  </si>
  <si>
    <t>There were no material litigations pending at the date of this announcement.</t>
  </si>
  <si>
    <t>Material litigations</t>
  </si>
  <si>
    <t>N/A</t>
  </si>
  <si>
    <t>Profit from operations</t>
  </si>
  <si>
    <t>Profit before taxation</t>
  </si>
  <si>
    <t>Earnings Per Share (Sen)</t>
  </si>
  <si>
    <t>Earnings per share</t>
  </si>
  <si>
    <t>Net profit for the period</t>
  </si>
  <si>
    <t>Cash Generated From Operations</t>
  </si>
  <si>
    <t>Auditors' report of preceding annual financial statements</t>
  </si>
  <si>
    <t>EXPLANATORY NOTES PURSUANT TO APPENDIX 7A OF THE LISTING REQUIREMENTS OF BURSA MALAYSIA SECURITIES BERHAD FOR THE MESDAQ MARKET</t>
  </si>
  <si>
    <t>There were no acquisitions or disposals of quoted securities for the financial quarter under review.</t>
  </si>
  <si>
    <t>Based on the performance todate, the Board expects that Year 2005 to be a satisfactory year.</t>
  </si>
  <si>
    <t>No dividends have been declared in respect of the financial period under review.</t>
  </si>
  <si>
    <t>Variation of results against preceding quarter</t>
  </si>
  <si>
    <t>INS BIOSCIENCE BERHAD</t>
  </si>
  <si>
    <t>(Company No: 623239 - V)</t>
  </si>
  <si>
    <r>
      <t>a</t>
    </r>
    <r>
      <rPr>
        <sz val="10"/>
        <rFont val="Arial Narrow"/>
        <family val="2"/>
      </rPr>
      <t>nnounced by the Group to Bursa Malaysia Securities Berhad</t>
    </r>
  </si>
  <si>
    <t>AS AT END OF CURRENT QUARTER</t>
  </si>
  <si>
    <t>AS AT PRECEDING FINANCIAL YEAR END</t>
  </si>
  <si>
    <t>The auditors' report on the preceding year's annual audited financial statements was not subject to any qualification.</t>
  </si>
  <si>
    <r>
      <t xml:space="preserve">The </t>
    </r>
    <r>
      <rPr>
        <sz val="10"/>
        <rFont val="Arial Narrow"/>
        <family val="2"/>
      </rPr>
      <t>Group</t>
    </r>
    <r>
      <rPr>
        <sz val="10"/>
        <rFont val="Arial Narrow"/>
        <family val="2"/>
      </rPr>
      <t>'s operations were not subject to any seasonal or cyclical changes.</t>
    </r>
  </si>
  <si>
    <t xml:space="preserve">EXPLANATORY NOTES PURSUANT TO MALAYSIAN ACCOUNTING STANDARD BOARD ("MASB") 26 INTERIM </t>
  </si>
  <si>
    <t xml:space="preserve"> FINANCIAL REPORTING</t>
  </si>
  <si>
    <r>
      <t>A</t>
    </r>
    <r>
      <rPr>
        <sz val="10"/>
        <rFont val="Arial Narrow"/>
        <family val="2"/>
      </rPr>
      <t>nalysis by geographical loacation:</t>
    </r>
  </si>
  <si>
    <r>
      <t>T</t>
    </r>
    <r>
      <rPr>
        <sz val="10"/>
        <rFont val="Arial Narrow"/>
        <family val="2"/>
      </rPr>
      <t>here was no revaluation of property, plant and equipment for the quarter under review.</t>
    </r>
  </si>
  <si>
    <t>The Company is expected to be listed on the MESDAQ Market of BMSB on 26 July 2005.</t>
  </si>
  <si>
    <r>
      <t>There were no changes in the composition of the Company for the current financial quarter</t>
    </r>
    <r>
      <rPr>
        <sz val="10"/>
        <rFont val="Arial Narrow"/>
        <family val="2"/>
      </rPr>
      <t xml:space="preserve"> under review except for the following</t>
    </r>
  </si>
  <si>
    <r>
      <t>r</t>
    </r>
    <r>
      <rPr>
        <sz val="10"/>
        <rFont val="Arial Narrow"/>
        <family val="2"/>
      </rPr>
      <t>estructuring exercise in conjunction with and as an intergral part of the listing of INSB on the MESDAQ Market of the BMSB:-</t>
    </r>
  </si>
  <si>
    <r>
      <t>S</t>
    </r>
    <r>
      <rPr>
        <sz val="10"/>
        <rFont val="Arial Narrow"/>
        <family val="2"/>
      </rPr>
      <t>hare split, where every one (1) existing ordinary share in INSB was split into ten (10) ordinary shares of RM0.10 per share.</t>
    </r>
  </si>
  <si>
    <r>
      <t>(</t>
    </r>
    <r>
      <rPr>
        <sz val="10"/>
        <rFont val="Arial Narrow"/>
        <family val="2"/>
      </rPr>
      <t>b</t>
    </r>
    <r>
      <rPr>
        <sz val="10"/>
        <rFont val="Arial Narrow"/>
        <family val="2"/>
      </rPr>
      <t>)</t>
    </r>
  </si>
  <si>
    <r>
      <t xml:space="preserve">There were no contingent liabilities as at the date of this </t>
    </r>
    <r>
      <rPr>
        <sz val="10"/>
        <rFont val="Arial Narrow"/>
        <family val="2"/>
      </rPr>
      <t>report.</t>
    </r>
  </si>
  <si>
    <r>
      <t xml:space="preserve">There were no significant related party transactions as at the date of this </t>
    </r>
    <r>
      <rPr>
        <sz val="10"/>
        <rFont val="Arial Narrow"/>
        <family val="2"/>
      </rPr>
      <t>report.</t>
    </r>
  </si>
  <si>
    <r>
      <t xml:space="preserve">As </t>
    </r>
    <r>
      <rPr>
        <sz val="10"/>
        <rFont val="Arial Narrow"/>
        <family val="2"/>
      </rPr>
      <t>the acquisition of INSE and TOF were only completed on 5 April 2005 (as disclosed in Note A11), the Group's financial results were presented by incorporating the post-acquisition revenue and expenses during the period after the date of acquisitions.</t>
    </r>
  </si>
  <si>
    <r>
      <t>T</t>
    </r>
    <r>
      <rPr>
        <sz val="10"/>
        <rFont val="Arial Narrow"/>
        <family val="2"/>
      </rPr>
      <t>he effective tax rate for the periods presented above is lower than the statutory tax rate principally due to one of the subsidiary company was granted pioneer status under Section 4A of the Promotion of Investment (Amendment) Act 1997.</t>
    </r>
  </si>
  <si>
    <t>30.6.2005</t>
  </si>
  <si>
    <t>RM'000</t>
  </si>
  <si>
    <r>
      <t xml:space="preserve">There were no financial instruments with off-balance sheet risk as at the date of this announcement applicable to the </t>
    </r>
    <r>
      <rPr>
        <sz val="10"/>
        <rFont val="Arial Narrow"/>
        <family val="2"/>
      </rPr>
      <t>Group</t>
    </r>
    <r>
      <rPr>
        <sz val="10"/>
        <rFont val="Arial Narrow"/>
        <family val="2"/>
      </rPr>
      <t>.</t>
    </r>
  </si>
  <si>
    <r>
      <t>C</t>
    </r>
    <r>
      <rPr>
        <sz val="10"/>
        <rFont val="Arial Narrow"/>
        <family val="2"/>
      </rPr>
      <t>ompany Secretary</t>
    </r>
  </si>
  <si>
    <r>
      <t>K</t>
    </r>
    <r>
      <rPr>
        <sz val="10"/>
        <rFont val="Arial Narrow"/>
        <family val="2"/>
      </rPr>
      <t>uala Lumpur</t>
    </r>
  </si>
  <si>
    <r>
      <t>By Order of the Board</t>
    </r>
    <r>
      <rPr>
        <sz val="10"/>
        <rFont val="Arial Narrow"/>
        <family val="2"/>
      </rPr>
      <t>,</t>
    </r>
  </si>
  <si>
    <t>Others</t>
  </si>
  <si>
    <t>(Note A16)</t>
  </si>
  <si>
    <t>Profit before taxation</t>
  </si>
  <si>
    <r>
      <t>Profit before taxation</t>
    </r>
    <r>
      <rPr>
        <sz val="10"/>
        <rFont val="Arial Narrow"/>
        <family val="2"/>
      </rPr>
      <t xml:space="preserve"> for the 2nd Quarter</t>
    </r>
  </si>
  <si>
    <r>
      <t>P</t>
    </r>
    <r>
      <rPr>
        <sz val="10"/>
        <rFont val="Arial Narrow"/>
        <family val="2"/>
      </rPr>
      <t>re-acquisition profit before taxation for the 2nd Quarter</t>
    </r>
  </si>
  <si>
    <r>
      <t>D</t>
    </r>
    <r>
      <rPr>
        <sz val="10"/>
        <rFont val="Arial Narrow"/>
        <family val="2"/>
      </rPr>
      <t>EVELOPMENT EXPENDITURE</t>
    </r>
  </si>
  <si>
    <r>
      <t>A</t>
    </r>
    <r>
      <rPr>
        <sz val="10"/>
        <rFont val="Arial Narrow"/>
        <family val="2"/>
      </rPr>
      <t>cquisition of the entire issued and paid-up share capital of INS Enterprises Sdn. Bhd. ("INSE") comprising 5,449,100 ordinary shares of RM1.00 each for a purchase consideration of RM13,793,900 satisfied by the issuance of 13,793,900 ordinary shares of RM1.00 each in INSB at an issue price of RM1.00 per share; and</t>
    </r>
  </si>
  <si>
    <r>
      <t>A</t>
    </r>
    <r>
      <rPr>
        <sz val="10"/>
        <rFont val="Arial Narrow"/>
        <family val="2"/>
      </rPr>
      <t>cquisition of the entire issued and paid-up share capital of The Origin Foods Sdn. Bhd ("TOF") comprising 272,500 ordinary shares of RM1.00 each for a purchase consideration of RM7,706,100 satisfied by the issuance of 7,706,100 ordinary shares of RM1.00 each in INSB at an issue price of RM1.00 per share; and</t>
    </r>
  </si>
  <si>
    <r>
      <t>(</t>
    </r>
    <r>
      <rPr>
        <sz val="10"/>
        <rFont val="Arial Narrow"/>
        <family val="2"/>
      </rPr>
      <t>c</t>
    </r>
    <r>
      <rPr>
        <sz val="10"/>
        <rFont val="Arial Narrow"/>
        <family val="2"/>
      </rPr>
      <t>)</t>
    </r>
  </si>
  <si>
    <t>A16</t>
  </si>
  <si>
    <r>
      <t xml:space="preserve">Development cost </t>
    </r>
    <r>
      <rPr>
        <sz val="10"/>
        <rFont val="Arial Narrow"/>
        <family val="2"/>
      </rPr>
      <t>paid</t>
    </r>
  </si>
  <si>
    <r>
      <t>P</t>
    </r>
    <r>
      <rPr>
        <sz val="10"/>
        <rFont val="Arial Narrow"/>
        <family val="2"/>
      </rPr>
      <t>rof</t>
    </r>
    <r>
      <rPr>
        <sz val="10"/>
        <rFont val="Arial Narrow"/>
        <family val="2"/>
      </rPr>
      <t>it</t>
    </r>
    <r>
      <rPr>
        <sz val="10"/>
        <rFont val="Arial Narrow"/>
        <family val="2"/>
      </rPr>
      <t xml:space="preserve"> before taxation after pre-acquisition profit</t>
    </r>
  </si>
  <si>
    <r>
      <t>I</t>
    </r>
    <r>
      <rPr>
        <sz val="10"/>
        <rFont val="Arial Narrow"/>
        <family val="2"/>
      </rPr>
      <t>n the quarter ended 30 June 2005, the Group recorded a total revenue and profit before taxation of RM9.8 million and RM2.7 million respectively.</t>
    </r>
  </si>
  <si>
    <t>The company will be listed on 26 July 2005, hence, no comparative results are presented as this is the first quarterly result</t>
  </si>
  <si>
    <t>#</t>
  </si>
  <si>
    <t>Represents 2 ordinary shares of RM1.00 each.</t>
  </si>
  <si>
    <t>Represents RM2.00.</t>
  </si>
  <si>
    <r>
      <t>A</t>
    </r>
    <r>
      <rPr>
        <sz val="10"/>
        <rFont val="Arial Narrow"/>
        <family val="2"/>
      </rPr>
      <t xml:space="preserve">t </t>
    </r>
    <r>
      <rPr>
        <sz val="10"/>
        <rFont val="Arial Narrow"/>
        <family val="2"/>
      </rPr>
      <t>1</t>
    </r>
    <r>
      <rPr>
        <sz val="10"/>
        <rFont val="Arial Narrow"/>
        <family val="2"/>
      </rPr>
      <t xml:space="preserve"> </t>
    </r>
    <r>
      <rPr>
        <sz val="10"/>
        <rFont val="Arial Narrow"/>
        <family val="2"/>
      </rPr>
      <t xml:space="preserve">January 2005 </t>
    </r>
  </si>
  <si>
    <r>
      <t>No comparative figures for the preceding year comparative quarter</t>
    </r>
    <r>
      <rPr>
        <sz val="10"/>
        <rFont val="Arial Narrow"/>
        <family val="2"/>
      </rPr>
      <t xml:space="preserve"> are presented</t>
    </r>
    <r>
      <rPr>
        <sz val="10"/>
        <rFont val="Arial Narrow"/>
        <family val="2"/>
      </rPr>
      <t xml:space="preserve"> as this is the first set of interim financial</t>
    </r>
  </si>
  <si>
    <t>statements presented.</t>
  </si>
  <si>
    <r>
      <t>s</t>
    </r>
    <r>
      <rPr>
        <sz val="10"/>
        <rFont val="Arial Narrow"/>
        <family val="2"/>
      </rPr>
      <t>tatements presented.</t>
    </r>
  </si>
  <si>
    <r>
      <t>I</t>
    </r>
    <r>
      <rPr>
        <sz val="10"/>
        <rFont val="Arial Narrow"/>
        <family val="2"/>
      </rPr>
      <t>nterest expense</t>
    </r>
  </si>
  <si>
    <r>
      <t xml:space="preserve">The interim financial </t>
    </r>
    <r>
      <rPr>
        <sz val="10"/>
        <rFont val="Arial Narrow"/>
        <family val="2"/>
      </rPr>
      <t xml:space="preserve">statements are unaudited and </t>
    </r>
    <r>
      <rPr>
        <sz val="10"/>
        <rFont val="Arial Narrow"/>
        <family val="2"/>
      </rPr>
      <t>ha</t>
    </r>
    <r>
      <rPr>
        <sz val="10"/>
        <rFont val="Arial Narrow"/>
        <family val="2"/>
      </rPr>
      <t>ve</t>
    </r>
    <r>
      <rPr>
        <sz val="10"/>
        <rFont val="Arial Narrow"/>
        <family val="2"/>
      </rPr>
      <t xml:space="preserve"> been prepared in </t>
    </r>
    <r>
      <rPr>
        <sz val="10"/>
        <rFont val="Arial Narrow"/>
        <family val="2"/>
      </rPr>
      <t>accordance with MASB 26: Int</t>
    </r>
    <r>
      <rPr>
        <sz val="10"/>
        <rFont val="Arial Narrow"/>
        <family val="2"/>
      </rPr>
      <t xml:space="preserve">erim Financial Reporting and </t>
    </r>
    <r>
      <rPr>
        <sz val="10"/>
        <rFont val="Arial Narrow"/>
        <family val="2"/>
      </rPr>
      <t xml:space="preserve">Paragraph 9.22 and </t>
    </r>
    <r>
      <rPr>
        <sz val="10"/>
        <rFont val="Arial Narrow"/>
        <family val="2"/>
      </rPr>
      <t>Appendix 7A of the Listing Requirements of Bursa Malaysia Securities Berhad for the MESDAQ Market</t>
    </r>
    <r>
      <rPr>
        <sz val="10"/>
        <rFont val="Arial Narrow"/>
        <family val="2"/>
      </rPr>
      <t xml:space="preserve"> ("BMSB")</t>
    </r>
    <r>
      <rPr>
        <sz val="10"/>
        <rFont val="Arial Narrow"/>
        <family val="2"/>
      </rPr>
      <t>.</t>
    </r>
  </si>
  <si>
    <t>Pre-acquisition</t>
  </si>
  <si>
    <t>Post acquisition</t>
  </si>
  <si>
    <t>Total</t>
  </si>
  <si>
    <t>Current Quarter</t>
  </si>
  <si>
    <r>
      <t>A</t>
    </r>
    <r>
      <rPr>
        <sz val="10"/>
        <rFont val="Arial Narrow"/>
        <family val="2"/>
      </rPr>
      <t>pproved and contracted for</t>
    </r>
  </si>
  <si>
    <r>
      <t>A</t>
    </r>
    <r>
      <rPr>
        <sz val="10"/>
        <rFont val="Arial Narrow"/>
        <family val="2"/>
      </rPr>
      <t>pproved but not contracted for</t>
    </r>
  </si>
  <si>
    <t>*</t>
  </si>
  <si>
    <r>
      <t>F</t>
    </r>
    <r>
      <rPr>
        <sz val="10"/>
        <rFont val="Arial Narrow"/>
        <family val="2"/>
      </rPr>
      <t>uture operating lease commitment</t>
    </r>
  </si>
  <si>
    <r>
      <t xml:space="preserve"> </t>
    </r>
    <r>
      <rPr>
        <sz val="10"/>
        <rFont val="Arial Narrow"/>
        <family val="2"/>
      </rPr>
      <t xml:space="preserve">  period of three </t>
    </r>
    <r>
      <rPr>
        <sz val="10"/>
        <rFont val="Arial Narrow"/>
        <family val="2"/>
      </rPr>
      <t xml:space="preserve">(3) </t>
    </r>
    <r>
      <rPr>
        <sz val="10"/>
        <rFont val="Arial Narrow"/>
        <family val="2"/>
      </rPr>
      <t>years</t>
    </r>
  </si>
  <si>
    <t xml:space="preserve">- rental payable for a subsidiary's use of factory over the tenancy </t>
  </si>
  <si>
    <t>^</t>
  </si>
  <si>
    <t>There will be no future operating lease commitment in the event that the Company enter into a sales and purchase agreement for the</t>
  </si>
  <si>
    <t xml:space="preserve"> purchase of second manufacturing facility.</t>
  </si>
  <si>
    <t>Note:</t>
  </si>
  <si>
    <t>Disposal of and unquoted investments and properties</t>
  </si>
  <si>
    <r>
      <t>There were no</t>
    </r>
    <r>
      <rPr>
        <sz val="10"/>
        <rFont val="Arial Narrow"/>
        <family val="2"/>
      </rPr>
      <t xml:space="preserve"> </t>
    </r>
    <r>
      <rPr>
        <sz val="10"/>
        <rFont val="Arial Narrow"/>
        <family val="2"/>
      </rPr>
      <t>disposals of unquoted investments and properties for the financial quarter under review.</t>
    </r>
  </si>
  <si>
    <t>Secured</t>
  </si>
  <si>
    <t>Short term borrowings:</t>
  </si>
  <si>
    <t>- Bank Overdraft</t>
  </si>
  <si>
    <t>Total borrowings</t>
  </si>
  <si>
    <t>Current Quarter</t>
  </si>
  <si>
    <t>Ended</t>
  </si>
  <si>
    <t>April - June' 05</t>
  </si>
  <si>
    <t>Current Year</t>
  </si>
  <si>
    <t>Ended</t>
  </si>
  <si>
    <t>To-date</t>
  </si>
  <si>
    <t>Earning per shares (sen)</t>
  </si>
  <si>
    <t>Fully diluted earnings per share</t>
  </si>
  <si>
    <r>
      <t>No comparative figures for the preceding year comparative quarter</t>
    </r>
    <r>
      <rPr>
        <sz val="10"/>
        <rFont val="Arial Narrow"/>
        <family val="2"/>
      </rPr>
      <t xml:space="preserve"> are presented</t>
    </r>
    <r>
      <rPr>
        <sz val="10"/>
        <rFont val="Arial Narrow"/>
        <family val="2"/>
      </rPr>
      <t xml:space="preserve"> as this is the first set of interim financial </t>
    </r>
    <r>
      <rPr>
        <sz val="10"/>
        <rFont val="Arial Narrow"/>
        <family val="2"/>
      </rPr>
      <t xml:space="preserve">               </t>
    </r>
    <r>
      <rPr>
        <sz val="10"/>
        <rFont val="Arial Narrow"/>
        <family val="2"/>
      </rPr>
      <t xml:space="preserve">statements presented. </t>
    </r>
  </si>
  <si>
    <r>
      <t>(</t>
    </r>
    <r>
      <rPr>
        <sz val="10"/>
        <rFont val="Arial Narrow"/>
        <family val="2"/>
      </rPr>
      <t>a</t>
    </r>
    <r>
      <rPr>
        <sz val="10"/>
        <rFont val="Arial Narrow"/>
        <family val="2"/>
      </rPr>
      <t>)</t>
    </r>
  </si>
  <si>
    <t>(b)</t>
  </si>
  <si>
    <t>CONDENSED CONSOLIDATED INCOME STATEMENT FOR THE FINANCIAL PERIOD ENDED 30 JUNE 2005 (UNAUDITED)</t>
  </si>
  <si>
    <t>QUARTERLY REPORT ON CONSOLIDATED RESULTS FOR THE SECOND QUARTER ENDED 30 JUNE 2005</t>
  </si>
  <si>
    <t>CONDENSED CONSOLIDATED BALANCE SHEET AS AT  30 JUNE 2005 (UNAUDITED)</t>
  </si>
  <si>
    <t>Hire Purchase payables</t>
  </si>
  <si>
    <r>
      <t>T</t>
    </r>
    <r>
      <rPr>
        <sz val="10"/>
        <rFont val="Arial Narrow"/>
        <family val="2"/>
      </rPr>
      <t>hese explanatory notes to the interim financial statements provide and explanation of events and transactions that are significant to an understanding of the changes in the financial statements and performance of the Group. This interim financial statements should be read in conjunction with the proforma financial statements for the financial year ended 31 December 2004. The accounting policies adopted in the interim financial statements are consistent with those previously adopted in the preparation of the proforma consolidated financial statements of INSB Group for the purpose of inclusion in INS Bioscience Berhad ("INSB")'s Prospectus dated 28 June 2005.</t>
    </r>
  </si>
  <si>
    <r>
      <t>T</t>
    </r>
    <r>
      <rPr>
        <sz val="10"/>
        <rFont val="Arial Narrow"/>
        <family val="2"/>
      </rPr>
      <t>here were no issuance and repayment of debt and equity securities, shares buy back, share cancellation or shares held as a treasury shares and resale of treasury shares for the current financial quarter under review other than those disclosed in Note A11.</t>
    </r>
  </si>
  <si>
    <t>REVENUE</t>
  </si>
  <si>
    <t>30.6.2005</t>
  </si>
  <si>
    <t>Cumulative</t>
  </si>
  <si>
    <t>Quarter</t>
  </si>
  <si>
    <r>
      <t xml:space="preserve">Current </t>
    </r>
    <r>
      <rPr>
        <sz val="10"/>
        <rFont val="Arial Narrow"/>
        <family val="2"/>
      </rPr>
      <t>period</t>
    </r>
    <r>
      <rPr>
        <sz val="10"/>
        <rFont val="Arial Narrow"/>
        <family val="2"/>
      </rPr>
      <t xml:space="preserve"> taxation</t>
    </r>
  </si>
  <si>
    <t>Individual Quarter</t>
  </si>
  <si>
    <t>Cumulative Quarter</t>
  </si>
  <si>
    <t>Net profit for the period (RM'000)</t>
  </si>
  <si>
    <t>Weighted average number of ordinary shares ('000)</t>
  </si>
  <si>
    <t>Trade and Other Receivables</t>
  </si>
  <si>
    <t>Trade and other payables</t>
  </si>
  <si>
    <t>CONDENSED CONSOLIDATED STATEMENT OF CHANGES IN EQUITY</t>
  </si>
  <si>
    <r>
      <t>Re</t>
    </r>
    <r>
      <rPr>
        <sz val="10"/>
        <rFont val="Arial Narrow"/>
        <family val="2"/>
      </rPr>
      <t>payment of hire purchase payables</t>
    </r>
  </si>
  <si>
    <r>
      <t>L</t>
    </r>
    <r>
      <rPr>
        <sz val="10"/>
        <rFont val="Arial Narrow"/>
        <family val="2"/>
      </rPr>
      <t>ong</t>
    </r>
    <r>
      <rPr>
        <sz val="10"/>
        <rFont val="Arial Narrow"/>
        <family val="2"/>
      </rPr>
      <t xml:space="preserve"> term borrowings:</t>
    </r>
  </si>
  <si>
    <t>- Hire purchase payables</t>
  </si>
  <si>
    <t>30.6.2004</t>
  </si>
  <si>
    <r>
      <t>T</t>
    </r>
    <r>
      <rPr>
        <sz val="10"/>
        <rFont val="Arial Narrow"/>
        <family val="2"/>
      </rPr>
      <t>here are no comparative Group figures as this is INSB's first announcement of quarterly results.</t>
    </r>
  </si>
  <si>
    <t>Basic Earnings per share</t>
  </si>
  <si>
    <t>('000)</t>
  </si>
  <si>
    <t>FOR  THE FINANCIAL PERIOD ENDED 30 JUNE 2005 (UNAUDITED)</t>
  </si>
  <si>
    <t>CONDENSED CONSOLIDATED CASH FLOW STATEMENTS</t>
  </si>
  <si>
    <t>Exclude the 5% downpayment paid on 28 May 2005 to Dawn Breeze Sdn. Bhd. of RM287,500.</t>
  </si>
  <si>
    <r>
      <t xml:space="preserve">There were no unusual items affecting assets, liabilities, equity, net income or cash flows of the </t>
    </r>
    <r>
      <rPr>
        <sz val="10"/>
        <rFont val="Arial Narrow"/>
        <family val="2"/>
      </rPr>
      <t xml:space="preserve">Group </t>
    </r>
    <r>
      <rPr>
        <sz val="10"/>
        <rFont val="Arial Narrow"/>
        <family val="2"/>
      </rPr>
      <t>since the last annual audited financial statements.</t>
    </r>
  </si>
  <si>
    <t>30.6.2005</t>
  </si>
  <si>
    <t>31.12.2004</t>
  </si>
  <si>
    <t>- contract sum for construction of R &amp; D centre</t>
  </si>
  <si>
    <t>- purchase of second manufacturing facility</t>
  </si>
  <si>
    <t>6 months ended</t>
  </si>
  <si>
    <r>
      <t>D</t>
    </r>
    <r>
      <rPr>
        <sz val="10"/>
        <rFont val="Arial Narrow"/>
        <family val="2"/>
      </rPr>
      <t>etailed of Group's bank borrowings as at 30 June 2005 which are denominated in Ringgit Malaysia were as follows :-</t>
    </r>
  </si>
  <si>
    <t>FOR THE FINANCIAL PERIOD ENDED 30 JUNE 2005 (UNAUDITED)</t>
  </si>
  <si>
    <t xml:space="preserve">N/A   </t>
  </si>
  <si>
    <t>30.6.2005</t>
  </si>
  <si>
    <r>
      <t>Refer to Notes A10</t>
    </r>
    <r>
      <rPr>
        <sz val="10"/>
        <rFont val="Arial Narrow"/>
        <family val="2"/>
      </rPr>
      <t xml:space="preserve"> and A11.</t>
    </r>
  </si>
  <si>
    <t>Jan - March' 05</t>
  </si>
  <si>
    <t>6 months ended 30.6.2005</t>
  </si>
  <si>
    <t>6 months ended 30.6.2004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</si>
</sst>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_);_(* \(#,##0.0\);_(* &quot;-&quot;??_);_(@_)"/>
    <numFmt numFmtId="183" formatCode="_(* #,##0_);_(* \(#,##0\);_(* &quot;-&quot;??_);_(@_)"/>
    <numFmt numFmtId="184" formatCode="_(* #,##0.0_);_(* \(#,##0.0\);_(* &quot;-&quot;_);_(@_)"/>
    <numFmt numFmtId="185" formatCode="#,##0.0"/>
    <numFmt numFmtId="186" formatCode="_(* #,##0.0_);_(* \(#,##0.0\);_(* &quot;-&quot;?_);_(@_)"/>
    <numFmt numFmtId="187" formatCode="mm&quot;月&quot;dd&quot;日&quot;"/>
    <numFmt numFmtId="188" formatCode="&quot;£&quot;#,##0.00"/>
    <numFmt numFmtId="189" formatCode="_-* #,##0_-;\-* #,##0_-;_-* &quot;-&quot;??_-;_-@_-"/>
  </numFmts>
  <fonts count="14">
    <font>
      <sz val="10"/>
      <name val="Arial Narrow"/>
      <family val="2"/>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1"/>
      <name val="Arial Narrow"/>
      <family val="2"/>
    </font>
    <font>
      <u val="single"/>
      <sz val="10"/>
      <color indexed="12"/>
      <name val="Arial Narrow"/>
      <family val="2"/>
    </font>
    <font>
      <u val="single"/>
      <sz val="10"/>
      <color indexed="36"/>
      <name val="Arial Narrow"/>
      <family val="2"/>
    </font>
    <font>
      <sz val="9"/>
      <name val="DFFangSongW4U-B5"/>
      <family val="3"/>
    </font>
    <font>
      <sz val="10"/>
      <name val="新細明體"/>
      <family val="1"/>
    </font>
    <font>
      <i/>
      <sz val="9"/>
      <name val="Arial Narrow"/>
      <family val="2"/>
    </font>
    <font>
      <b/>
      <u val="single"/>
      <sz val="10"/>
      <name val="Arial Narrow"/>
      <family val="2"/>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83" fontId="0" fillId="0" borderId="0" xfId="15" applyNumberFormat="1" applyFont="1" applyBorder="1" applyAlignment="1">
      <alignment horizontal="center" vertical="center"/>
    </xf>
    <xf numFmtId="18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83"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83" fontId="0" fillId="0" borderId="2" xfId="0" applyNumberFormat="1" applyFont="1" applyBorder="1" applyAlignment="1">
      <alignment horizontal="center" vertical="center"/>
    </xf>
    <xf numFmtId="183" fontId="0" fillId="0" borderId="3"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83" fontId="0" fillId="0" borderId="0" xfId="15" applyNumberFormat="1" applyFont="1" applyAlignment="1">
      <alignment horizontal="center"/>
    </xf>
    <xf numFmtId="0" fontId="0" fillId="0" borderId="0" xfId="0" applyFont="1" applyAlignment="1">
      <alignment horizontal="justify" vertical="top"/>
    </xf>
    <xf numFmtId="183" fontId="0" fillId="0" borderId="0" xfId="15" applyNumberFormat="1" applyFont="1" applyAlignment="1">
      <alignment/>
    </xf>
    <xf numFmtId="183" fontId="0" fillId="0" borderId="4" xfId="15" applyNumberFormat="1" applyFont="1" applyBorder="1" applyAlignment="1">
      <alignment/>
    </xf>
    <xf numFmtId="0" fontId="0" fillId="0" borderId="0" xfId="0" applyFont="1" applyBorder="1" applyAlignment="1">
      <alignment/>
    </xf>
    <xf numFmtId="183" fontId="0" fillId="0" borderId="3" xfId="15" applyNumberFormat="1" applyFont="1" applyBorder="1" applyAlignment="1">
      <alignment horizontal="center"/>
    </xf>
    <xf numFmtId="0" fontId="0" fillId="0" borderId="0" xfId="0" applyFont="1" applyFill="1" applyAlignment="1">
      <alignment/>
    </xf>
    <xf numFmtId="184" fontId="0" fillId="0" borderId="0"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2" xfId="0" applyNumberFormat="1" applyFont="1" applyBorder="1" applyAlignment="1">
      <alignment horizontal="center" vertical="center"/>
    </xf>
    <xf numFmtId="43" fontId="0" fillId="0" borderId="0" xfId="0" applyNumberFormat="1" applyFont="1" applyBorder="1" applyAlignment="1">
      <alignment horizontal="center" vertical="center"/>
    </xf>
    <xf numFmtId="0" fontId="0" fillId="0" borderId="0" xfId="0" applyFont="1" applyBorder="1" applyAlignment="1">
      <alignment horizontal="left" vertical="center"/>
    </xf>
    <xf numFmtId="183" fontId="1" fillId="0" borderId="0" xfId="15" applyNumberFormat="1" applyFont="1" applyBorder="1" applyAlignment="1">
      <alignment horizontal="center" vertical="center"/>
    </xf>
    <xf numFmtId="183" fontId="0" fillId="0" borderId="2" xfId="15" applyNumberFormat="1" applyFont="1" applyBorder="1" applyAlignment="1">
      <alignment horizontal="center" vertical="center"/>
    </xf>
    <xf numFmtId="0" fontId="0" fillId="0" borderId="0" xfId="0" applyFont="1" applyAlignment="1">
      <alignment horizontal="center" vertical="top"/>
    </xf>
    <xf numFmtId="41" fontId="0" fillId="0" borderId="4" xfId="0" applyNumberFormat="1" applyFont="1" applyBorder="1" applyAlignment="1">
      <alignment horizontal="center" vertical="center"/>
    </xf>
    <xf numFmtId="184" fontId="0" fillId="0" borderId="4" xfId="0" applyNumberFormat="1" applyFont="1" applyBorder="1" applyAlignment="1">
      <alignment horizontal="center" vertical="center"/>
    </xf>
    <xf numFmtId="184" fontId="0" fillId="0" borderId="1" xfId="0" applyNumberFormat="1" applyFont="1" applyBorder="1" applyAlignment="1">
      <alignment horizontal="center" vertical="center"/>
    </xf>
    <xf numFmtId="41" fontId="0" fillId="0" borderId="1" xfId="0" applyNumberFormat="1" applyFont="1" applyBorder="1" applyAlignment="1">
      <alignment horizontal="center" vertical="center"/>
    </xf>
    <xf numFmtId="183" fontId="0" fillId="0" borderId="8" xfId="15" applyNumberFormat="1" applyFont="1" applyBorder="1" applyAlignment="1">
      <alignment horizontal="center" vertical="center"/>
    </xf>
    <xf numFmtId="0" fontId="0" fillId="0" borderId="0" xfId="0" applyAlignment="1">
      <alignment/>
    </xf>
    <xf numFmtId="183" fontId="0" fillId="0" borderId="4" xfId="15" applyNumberFormat="1" applyFont="1" applyBorder="1" applyAlignment="1">
      <alignment horizontal="center" vertical="center"/>
    </xf>
    <xf numFmtId="0" fontId="0" fillId="0" borderId="0" xfId="0" applyAlignment="1">
      <alignment horizontal="justify" vertical="top" wrapText="1"/>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xf>
    <xf numFmtId="0" fontId="7" fillId="0" borderId="0" xfId="0" applyFont="1" applyAlignment="1">
      <alignment/>
    </xf>
    <xf numFmtId="0" fontId="0"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xf>
    <xf numFmtId="183" fontId="0" fillId="0" borderId="0" xfId="15" applyNumberFormat="1" applyFont="1" applyBorder="1" applyAlignment="1">
      <alignment/>
    </xf>
    <xf numFmtId="183" fontId="0" fillId="0" borderId="0" xfId="15" applyNumberFormat="1" applyFont="1" applyAlignment="1">
      <alignment horizontal="right"/>
    </xf>
    <xf numFmtId="0" fontId="2" fillId="0" borderId="0" xfId="0" applyFont="1" applyAlignment="1">
      <alignment horizontal="left"/>
    </xf>
    <xf numFmtId="183" fontId="0" fillId="0" borderId="8" xfId="15" applyNumberFormat="1" applyFont="1" applyBorder="1" applyAlignment="1">
      <alignmen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vertical="top"/>
    </xf>
    <xf numFmtId="41" fontId="0" fillId="0" borderId="8" xfId="0" applyNumberFormat="1" applyFont="1" applyBorder="1" applyAlignment="1">
      <alignment horizontal="center" vertical="center"/>
    </xf>
    <xf numFmtId="0" fontId="0" fillId="0" borderId="4" xfId="0" applyFont="1" applyBorder="1" applyAlignment="1">
      <alignment/>
    </xf>
    <xf numFmtId="0" fontId="0" fillId="0" borderId="8" xfId="0" applyFont="1" applyBorder="1" applyAlignment="1">
      <alignment/>
    </xf>
    <xf numFmtId="183" fontId="0" fillId="0" borderId="3" xfId="0" applyNumberFormat="1" applyFont="1" applyBorder="1" applyAlignment="1">
      <alignment/>
    </xf>
    <xf numFmtId="183" fontId="0" fillId="0" borderId="2" xfId="15" applyNumberFormat="1" applyFont="1" applyBorder="1" applyAlignment="1">
      <alignment/>
    </xf>
    <xf numFmtId="183" fontId="0" fillId="0" borderId="3" xfId="15" applyNumberFormat="1" applyFont="1" applyBorder="1" applyAlignment="1">
      <alignment horizontal="center"/>
    </xf>
    <xf numFmtId="183" fontId="0" fillId="0" borderId="2" xfId="15" applyNumberFormat="1" applyFont="1" applyBorder="1" applyAlignment="1">
      <alignment vertical="top"/>
    </xf>
    <xf numFmtId="183" fontId="0" fillId="0" borderId="9" xfId="15" applyNumberFormat="1" applyFont="1" applyBorder="1" applyAlignment="1">
      <alignment horizontal="center"/>
    </xf>
    <xf numFmtId="183" fontId="0" fillId="0" borderId="5" xfId="15" applyNumberFormat="1" applyFont="1" applyBorder="1" applyAlignment="1">
      <alignment horizontal="center"/>
    </xf>
    <xf numFmtId="183" fontId="0" fillId="0" borderId="6" xfId="15" applyNumberFormat="1" applyFont="1" applyBorder="1" applyAlignment="1">
      <alignment horizontal="center"/>
    </xf>
    <xf numFmtId="183" fontId="0" fillId="0" borderId="7" xfId="15" applyNumberFormat="1" applyFont="1" applyBorder="1" applyAlignment="1">
      <alignment horizontal="center"/>
    </xf>
    <xf numFmtId="183" fontId="0" fillId="0" borderId="2" xfId="15" applyNumberFormat="1" applyFont="1" applyBorder="1" applyAlignment="1">
      <alignment horizontal="center"/>
    </xf>
    <xf numFmtId="0" fontId="1" fillId="0" borderId="4" xfId="0" applyFont="1" applyBorder="1" applyAlignment="1">
      <alignment horizontal="center" vertical="center" wrapText="1"/>
    </xf>
    <xf numFmtId="183" fontId="0" fillId="0" borderId="0" xfId="15" applyNumberFormat="1" applyFont="1" applyBorder="1" applyAlignment="1">
      <alignment horizontal="center"/>
    </xf>
    <xf numFmtId="183" fontId="0" fillId="0" borderId="8" xfId="15" applyNumberFormat="1" applyFont="1" applyBorder="1" applyAlignment="1">
      <alignment horizontal="center"/>
    </xf>
    <xf numFmtId="0" fontId="0" fillId="0" borderId="7" xfId="0" applyFont="1" applyBorder="1" applyAlignment="1">
      <alignment horizontal="justify" vertical="top" wrapText="1"/>
    </xf>
    <xf numFmtId="183" fontId="0" fillId="0" borderId="7" xfId="15" applyNumberFormat="1" applyFont="1" applyBorder="1" applyAlignment="1">
      <alignment horizontal="justify" vertical="top" wrapText="1"/>
    </xf>
    <xf numFmtId="183" fontId="0" fillId="0" borderId="8" xfId="0" applyNumberFormat="1" applyFont="1" applyBorder="1" applyAlignment="1">
      <alignment/>
    </xf>
    <xf numFmtId="43" fontId="0" fillId="0" borderId="0" xfId="15" applyNumberFormat="1" applyFont="1" applyAlignment="1">
      <alignment/>
    </xf>
    <xf numFmtId="0" fontId="3" fillId="0" borderId="0" xfId="0" applyFont="1" applyAlignment="1">
      <alignment vertical="center"/>
    </xf>
    <xf numFmtId="0" fontId="1" fillId="0" borderId="0" xfId="0" applyFont="1" applyBorder="1" applyAlignment="1">
      <alignment horizontal="center" vertical="top"/>
    </xf>
    <xf numFmtId="0" fontId="0" fillId="0" borderId="0" xfId="0" applyFont="1" applyBorder="1" applyAlignment="1">
      <alignment vertical="top"/>
    </xf>
    <xf numFmtId="43" fontId="0" fillId="0" borderId="0" xfId="15" applyFont="1" applyBorder="1" applyAlignment="1">
      <alignment horizontal="center" vertical="top"/>
    </xf>
    <xf numFmtId="183" fontId="0" fillId="0" borderId="0" xfId="15" applyNumberFormat="1" applyBorder="1" applyAlignment="1">
      <alignment/>
    </xf>
    <xf numFmtId="43" fontId="0" fillId="0" borderId="0" xfId="15" applyFont="1" applyBorder="1" applyAlignment="1">
      <alignment vertical="top"/>
    </xf>
    <xf numFmtId="183" fontId="0" fillId="0" borderId="0" xfId="15" applyNumberFormat="1" applyFont="1" applyBorder="1" applyAlignment="1">
      <alignment vertical="top"/>
    </xf>
    <xf numFmtId="0" fontId="1" fillId="0" borderId="0" xfId="0" applyFont="1" applyBorder="1" applyAlignment="1">
      <alignment horizontal="center"/>
    </xf>
    <xf numFmtId="183" fontId="0" fillId="0" borderId="0" xfId="15" applyNumberFormat="1" applyFont="1" applyBorder="1" applyAlignment="1">
      <alignment horizontal="center"/>
    </xf>
    <xf numFmtId="0" fontId="0" fillId="0" borderId="0" xfId="0" applyAlignment="1">
      <alignment vertical="top" wrapText="1"/>
    </xf>
    <xf numFmtId="183" fontId="0" fillId="0" borderId="0" xfId="15" applyNumberFormat="1" applyFont="1" applyAlignment="1">
      <alignment vertical="top"/>
    </xf>
    <xf numFmtId="0" fontId="0" fillId="0" borderId="0" xfId="0" applyFont="1" applyBorder="1" applyAlignment="1">
      <alignment horizontal="justify" vertical="top" wrapText="1"/>
    </xf>
    <xf numFmtId="183" fontId="11" fillId="0" borderId="0" xfId="15" applyNumberFormat="1" applyFont="1" applyAlignment="1">
      <alignment/>
    </xf>
    <xf numFmtId="0" fontId="0" fillId="0" borderId="0" xfId="0" applyAlignment="1" quotePrefix="1">
      <alignment/>
    </xf>
    <xf numFmtId="0" fontId="0" fillId="0" borderId="0" xfId="0" applyFont="1" applyAlignment="1" quotePrefix="1">
      <alignment/>
    </xf>
    <xf numFmtId="0" fontId="12" fillId="0" borderId="0" xfId="0" applyFont="1" applyAlignment="1">
      <alignment/>
    </xf>
    <xf numFmtId="0" fontId="0" fillId="0" borderId="0" xfId="0" applyFont="1" applyAlignment="1">
      <alignment/>
    </xf>
    <xf numFmtId="183" fontId="0" fillId="0" borderId="1" xfId="15" applyNumberFormat="1" applyFont="1" applyBorder="1" applyAlignment="1">
      <alignment/>
    </xf>
    <xf numFmtId="0" fontId="1" fillId="0" borderId="9" xfId="0" applyFont="1" applyBorder="1" applyAlignment="1">
      <alignment horizontal="center" vertical="top" wrapText="1"/>
    </xf>
    <xf numFmtId="0" fontId="13"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left" wrapText="1"/>
    </xf>
    <xf numFmtId="183" fontId="0" fillId="0" borderId="0" xfId="15" applyNumberFormat="1" applyAlignment="1">
      <alignment wrapText="1"/>
    </xf>
    <xf numFmtId="0" fontId="1" fillId="0" borderId="0" xfId="0" applyFont="1" applyAlignment="1">
      <alignment horizontal="left" wrapText="1"/>
    </xf>
    <xf numFmtId="171" fontId="1" fillId="0" borderId="3" xfId="0" applyNumberFormat="1" applyFont="1" applyBorder="1" applyAlignment="1">
      <alignment wrapText="1"/>
    </xf>
    <xf numFmtId="0" fontId="0" fillId="0" borderId="3" xfId="0" applyBorder="1" applyAlignment="1">
      <alignment horizontal="center" wrapText="1"/>
    </xf>
    <xf numFmtId="0" fontId="0" fillId="0" borderId="0" xfId="0" applyAlignment="1">
      <alignment horizontal="center"/>
    </xf>
    <xf numFmtId="0" fontId="1" fillId="0" borderId="0" xfId="0" applyFont="1" applyAlignment="1">
      <alignment horizontal="center" vertical="center"/>
    </xf>
    <xf numFmtId="14" fontId="1" fillId="0" borderId="0" xfId="0" applyNumberFormat="1"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xf>
    <xf numFmtId="0" fontId="1" fillId="0" borderId="0" xfId="0" applyFont="1" applyAlignment="1">
      <alignment horizontal="justify" vertical="top"/>
    </xf>
    <xf numFmtId="0" fontId="0" fillId="0" borderId="0" xfId="0" applyAlignment="1">
      <alignment horizontal="left" wrapText="1"/>
    </xf>
    <xf numFmtId="0" fontId="1" fillId="0" borderId="0" xfId="0" applyFont="1" applyAlignment="1">
      <alignment horizontal="center" vertical="top"/>
    </xf>
    <xf numFmtId="0" fontId="1"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xf>
    <xf numFmtId="0" fontId="0" fillId="0" borderId="0" xfId="0" applyNumberFormat="1" applyAlignment="1">
      <alignment horizontal="center"/>
    </xf>
    <xf numFmtId="0"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vertical="top" wrapText="1"/>
    </xf>
    <xf numFmtId="0" fontId="6" fillId="0" borderId="0" xfId="0" applyFont="1" applyAlignment="1">
      <alignment horizontal="center" vertical="center"/>
    </xf>
    <xf numFmtId="0" fontId="1" fillId="0" borderId="4" xfId="0" applyFont="1" applyBorder="1" applyAlignment="1">
      <alignment horizontal="center" vertical="center" wrapText="1"/>
    </xf>
    <xf numFmtId="0" fontId="0" fillId="0" borderId="0" xfId="0" applyAlignment="1">
      <alignment horizontal="center" vertical="top" wrapText="1"/>
    </xf>
    <xf numFmtId="0" fontId="2" fillId="0" borderId="0" xfId="0" applyFont="1" applyAlignment="1">
      <alignment horizontal="left"/>
    </xf>
    <xf numFmtId="0" fontId="0" fillId="0" borderId="0" xfId="0" applyAlignment="1">
      <alignment horizontal="left" vertical="top"/>
    </xf>
    <xf numFmtId="0" fontId="0" fillId="0" borderId="0" xfId="0" applyNumberFormat="1" applyFont="1" applyAlignment="1">
      <alignment horizontal="justify" vertical="top"/>
    </xf>
    <xf numFmtId="0" fontId="0" fillId="0" borderId="0" xfId="0" applyFont="1" applyAlignment="1">
      <alignment horizontal="justify" vertical="top"/>
    </xf>
    <xf numFmtId="15" fontId="0" fillId="0" borderId="0" xfId="0" applyNumberFormat="1" applyFont="1" applyFill="1" applyAlignment="1" quotePrefix="1">
      <alignment horizontal="left"/>
    </xf>
    <xf numFmtId="0" fontId="0" fillId="0" borderId="0" xfId="0" applyFont="1" applyFill="1" applyAlignment="1">
      <alignment horizontal="left"/>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Alignment="1">
      <alignment horizontal="left" wrapText="1"/>
    </xf>
    <xf numFmtId="0" fontId="0" fillId="0" borderId="0" xfId="0" applyFont="1" applyAlignment="1">
      <alignment horizontal="left" vertical="top"/>
    </xf>
    <xf numFmtId="0" fontId="0" fillId="0" borderId="0" xfId="0" applyAlignment="1">
      <alignment horizontal="justify" vertical="top"/>
    </xf>
    <xf numFmtId="0" fontId="0" fillId="0" borderId="0" xfId="0" applyAlignment="1">
      <alignment/>
    </xf>
    <xf numFmtId="0" fontId="0"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9"/>
  <sheetViews>
    <sheetView workbookViewId="0" topLeftCell="A19">
      <selection activeCell="A6" sqref="A6:K6"/>
    </sheetView>
  </sheetViews>
  <sheetFormatPr defaultColWidth="9.33203125" defaultRowHeight="12.75"/>
  <cols>
    <col min="1" max="1" width="5.5" style="12" customWidth="1"/>
    <col min="2" max="3" width="3.83203125" style="12" customWidth="1"/>
    <col min="4" max="4" width="22.33203125" style="12" customWidth="1"/>
    <col min="5" max="5" width="18.5" style="12" customWidth="1"/>
    <col min="6" max="6" width="1.83203125" style="12" customWidth="1"/>
    <col min="7" max="7" width="18.5" style="12" customWidth="1"/>
    <col min="8" max="8" width="1.83203125" style="12" customWidth="1"/>
    <col min="9" max="9" width="18.5" style="12" customWidth="1"/>
    <col min="10" max="10" width="1.83203125" style="12" customWidth="1"/>
    <col min="11" max="11" width="19.33203125" style="12" customWidth="1"/>
    <col min="12" max="16384" width="9.33203125" style="12" customWidth="1"/>
  </cols>
  <sheetData>
    <row r="1" spans="1:11" ht="19.5" customHeight="1">
      <c r="A1" s="119" t="s">
        <v>161</v>
      </c>
      <c r="B1" s="119"/>
      <c r="C1" s="119"/>
      <c r="D1" s="119"/>
      <c r="E1" s="119"/>
      <c r="F1" s="119"/>
      <c r="G1" s="119"/>
      <c r="H1" s="119"/>
      <c r="I1" s="119"/>
      <c r="J1" s="119"/>
      <c r="K1" s="119"/>
    </row>
    <row r="2" spans="1:11" ht="9.75" customHeight="1">
      <c r="A2" s="120" t="s">
        <v>162</v>
      </c>
      <c r="B2" s="120"/>
      <c r="C2" s="120"/>
      <c r="D2" s="120"/>
      <c r="E2" s="120"/>
      <c r="F2" s="120"/>
      <c r="G2" s="120"/>
      <c r="H2" s="120"/>
      <c r="I2" s="120"/>
      <c r="J2" s="120"/>
      <c r="K2" s="120"/>
    </row>
    <row r="3" spans="1:11" s="25" customFormat="1" ht="9.75" customHeight="1">
      <c r="A3" s="121" t="s">
        <v>55</v>
      </c>
      <c r="B3" s="121"/>
      <c r="C3" s="121"/>
      <c r="D3" s="121"/>
      <c r="E3" s="121"/>
      <c r="F3" s="121"/>
      <c r="G3" s="121"/>
      <c r="H3" s="121"/>
      <c r="I3" s="121"/>
      <c r="J3" s="121"/>
      <c r="K3" s="121"/>
    </row>
    <row r="4" spans="1:11" ht="15.75" customHeight="1">
      <c r="A4" s="122" t="s">
        <v>242</v>
      </c>
      <c r="B4" s="123"/>
      <c r="C4" s="123"/>
      <c r="D4" s="123"/>
      <c r="E4" s="123"/>
      <c r="F4" s="123"/>
      <c r="G4" s="123"/>
      <c r="H4" s="123"/>
      <c r="I4" s="123"/>
      <c r="J4" s="123"/>
      <c r="K4" s="123"/>
    </row>
    <row r="5" spans="1:11" ht="15" customHeight="1">
      <c r="A5" s="7"/>
      <c r="B5" s="7"/>
      <c r="C5" s="7"/>
      <c r="D5" s="7"/>
      <c r="E5" s="7"/>
      <c r="F5" s="7"/>
      <c r="G5" s="7"/>
      <c r="H5" s="7"/>
      <c r="I5" s="7"/>
      <c r="J5" s="7"/>
      <c r="K5" s="7"/>
    </row>
    <row r="6" spans="1:11" ht="19.5" customHeight="1">
      <c r="A6" s="122" t="s">
        <v>241</v>
      </c>
      <c r="B6" s="123"/>
      <c r="C6" s="123"/>
      <c r="D6" s="123"/>
      <c r="E6" s="123"/>
      <c r="F6" s="123"/>
      <c r="G6" s="123"/>
      <c r="H6" s="123"/>
      <c r="I6" s="123"/>
      <c r="J6" s="123"/>
      <c r="K6" s="123"/>
    </row>
    <row r="7" spans="1:11" ht="18.75" customHeight="1">
      <c r="A7" s="48"/>
      <c r="B7"/>
      <c r="C7"/>
      <c r="D7"/>
      <c r="E7"/>
      <c r="F7"/>
      <c r="G7"/>
      <c r="H7"/>
      <c r="I7"/>
      <c r="J7"/>
      <c r="K7"/>
    </row>
    <row r="8" spans="1:11" ht="15" customHeight="1">
      <c r="A8" s="16"/>
      <c r="B8" s="16"/>
      <c r="C8" s="19"/>
      <c r="D8" s="19"/>
      <c r="E8" s="118" t="s">
        <v>48</v>
      </c>
      <c r="F8" s="118"/>
      <c r="G8" s="118"/>
      <c r="H8" s="1"/>
      <c r="I8" s="118" t="s">
        <v>49</v>
      </c>
      <c r="J8" s="118"/>
      <c r="K8" s="118"/>
    </row>
    <row r="9" spans="1:11" ht="48" customHeight="1">
      <c r="A9" s="16"/>
      <c r="B9" s="16"/>
      <c r="C9" s="19"/>
      <c r="D9" s="19"/>
      <c r="E9" s="2" t="s">
        <v>32</v>
      </c>
      <c r="F9" s="2"/>
      <c r="G9" s="2" t="s">
        <v>60</v>
      </c>
      <c r="H9" s="2"/>
      <c r="I9" s="2" t="s">
        <v>33</v>
      </c>
      <c r="J9" s="2"/>
      <c r="K9" s="2" t="s">
        <v>54</v>
      </c>
    </row>
    <row r="10" spans="1:11" ht="15" customHeight="1">
      <c r="A10" s="16"/>
      <c r="B10" s="16"/>
      <c r="C10" s="19"/>
      <c r="D10" s="19"/>
      <c r="E10" s="111" t="s">
        <v>181</v>
      </c>
      <c r="F10" s="5"/>
      <c r="G10" s="111" t="s">
        <v>262</v>
      </c>
      <c r="H10" s="5"/>
      <c r="I10" s="111" t="s">
        <v>248</v>
      </c>
      <c r="J10" s="5"/>
      <c r="K10" s="111" t="s">
        <v>262</v>
      </c>
    </row>
    <row r="11" spans="1:11" ht="15" customHeight="1">
      <c r="A11" s="16"/>
      <c r="B11" s="16"/>
      <c r="C11" s="19"/>
      <c r="D11" s="19"/>
      <c r="E11" s="1" t="s">
        <v>61</v>
      </c>
      <c r="F11" s="1"/>
      <c r="G11" s="1" t="s">
        <v>61</v>
      </c>
      <c r="H11" s="1"/>
      <c r="I11" s="1" t="s">
        <v>61</v>
      </c>
      <c r="J11" s="1"/>
      <c r="K11" s="1" t="s">
        <v>61</v>
      </c>
    </row>
    <row r="13" spans="1:11" ht="12.75">
      <c r="A13" s="12" t="s">
        <v>62</v>
      </c>
      <c r="E13" s="23">
        <v>9785</v>
      </c>
      <c r="G13" s="21" t="s">
        <v>148</v>
      </c>
      <c r="I13" s="23">
        <v>15059</v>
      </c>
      <c r="K13" s="21" t="s">
        <v>148</v>
      </c>
    </row>
    <row r="14" spans="5:11" ht="12.75">
      <c r="E14" s="23"/>
      <c r="G14" s="23"/>
      <c r="I14" s="23"/>
      <c r="K14" s="23"/>
    </row>
    <row r="15" spans="1:11" ht="12.75">
      <c r="A15" s="12" t="s">
        <v>65</v>
      </c>
      <c r="E15" s="23">
        <f>-4625-303-1315-236+262</f>
        <v>-6217</v>
      </c>
      <c r="G15" s="21" t="s">
        <v>148</v>
      </c>
      <c r="I15" s="23">
        <f>-7421-681-2488-426+476</f>
        <v>-10540</v>
      </c>
      <c r="K15" s="21" t="s">
        <v>148</v>
      </c>
    </row>
    <row r="16" spans="5:11" ht="12.75">
      <c r="E16" s="23"/>
      <c r="G16" s="23"/>
      <c r="I16" s="23"/>
      <c r="K16" s="23"/>
    </row>
    <row r="17" spans="1:11" ht="12.75">
      <c r="A17" s="12" t="s">
        <v>66</v>
      </c>
      <c r="E17" s="23">
        <v>91</v>
      </c>
      <c r="G17" s="21" t="s">
        <v>148</v>
      </c>
      <c r="I17" s="23">
        <v>188</v>
      </c>
      <c r="K17" s="21" t="s">
        <v>148</v>
      </c>
    </row>
    <row r="18" spans="5:11" ht="12.75">
      <c r="E18" s="24"/>
      <c r="G18" s="24"/>
      <c r="H18" s="25"/>
      <c r="I18" s="24"/>
      <c r="K18" s="24"/>
    </row>
    <row r="19" spans="5:11" ht="12.75">
      <c r="E19" s="23"/>
      <c r="G19" s="23"/>
      <c r="H19" s="25"/>
      <c r="I19" s="23"/>
      <c r="K19" s="23"/>
    </row>
    <row r="20" spans="1:11" ht="12.75">
      <c r="A20" s="12" t="s">
        <v>149</v>
      </c>
      <c r="E20" s="23">
        <f>+SUM(E13:E17)</f>
        <v>3659</v>
      </c>
      <c r="G20" s="21" t="s">
        <v>148</v>
      </c>
      <c r="H20" s="25"/>
      <c r="I20" s="23">
        <f>+SUM(I13:I17)</f>
        <v>4707</v>
      </c>
      <c r="K20" s="21" t="s">
        <v>148</v>
      </c>
    </row>
    <row r="21" spans="5:11" ht="12.75">
      <c r="E21" s="23"/>
      <c r="G21" s="23"/>
      <c r="H21" s="25"/>
      <c r="I21" s="23"/>
      <c r="K21" s="23"/>
    </row>
    <row r="22" spans="1:11" ht="12.75">
      <c r="A22" s="12" t="s">
        <v>2</v>
      </c>
      <c r="E22" s="23">
        <f>-257-5</f>
        <v>-262</v>
      </c>
      <c r="G22" s="21" t="s">
        <v>148</v>
      </c>
      <c r="H22" s="25"/>
      <c r="I22" s="23">
        <v>-476</v>
      </c>
      <c r="K22" s="21" t="s">
        <v>148</v>
      </c>
    </row>
    <row r="23" spans="5:11" ht="12.75">
      <c r="E23" s="23"/>
      <c r="G23" s="23"/>
      <c r="H23" s="25"/>
      <c r="I23" s="23"/>
      <c r="K23" s="23"/>
    </row>
    <row r="24" spans="1:11" ht="12.75">
      <c r="A24" s="12" t="s">
        <v>67</v>
      </c>
      <c r="E24" s="23">
        <v>-58</v>
      </c>
      <c r="G24" s="21" t="s">
        <v>148</v>
      </c>
      <c r="H24" s="25"/>
      <c r="I24" s="23">
        <v>-115</v>
      </c>
      <c r="K24" s="21" t="s">
        <v>148</v>
      </c>
    </row>
    <row r="25" spans="5:11" ht="12.75">
      <c r="E25" s="24"/>
      <c r="G25" s="24"/>
      <c r="H25" s="25"/>
      <c r="I25" s="24"/>
      <c r="K25" s="24"/>
    </row>
    <row r="26" spans="5:11" ht="12.75">
      <c r="E26" s="23"/>
      <c r="G26" s="23"/>
      <c r="H26" s="25"/>
      <c r="I26" s="23"/>
      <c r="K26" s="23"/>
    </row>
    <row r="27" spans="1:11" ht="12.75">
      <c r="A27" s="12" t="s">
        <v>150</v>
      </c>
      <c r="E27" s="23">
        <f>+SUM(E20:E24)</f>
        <v>3339</v>
      </c>
      <c r="G27" s="21" t="s">
        <v>148</v>
      </c>
      <c r="H27" s="25"/>
      <c r="I27" s="23">
        <f>+SUM(I20:I24)</f>
        <v>4116</v>
      </c>
      <c r="K27" s="21" t="s">
        <v>148</v>
      </c>
    </row>
    <row r="28" spans="5:11" ht="12.75">
      <c r="E28" s="23"/>
      <c r="G28" s="23"/>
      <c r="H28" s="25"/>
      <c r="I28" s="23"/>
      <c r="K28" s="23"/>
    </row>
    <row r="29" spans="1:11" ht="12.75">
      <c r="A29" s="12" t="s">
        <v>52</v>
      </c>
      <c r="E29" s="23">
        <v>-624</v>
      </c>
      <c r="G29" s="21" t="s">
        <v>148</v>
      </c>
      <c r="H29" s="25"/>
      <c r="I29" s="23">
        <v>-690</v>
      </c>
      <c r="K29" s="21" t="s">
        <v>148</v>
      </c>
    </row>
    <row r="30" spans="5:11" ht="12.75">
      <c r="E30" s="24"/>
      <c r="G30" s="24"/>
      <c r="H30" s="25"/>
      <c r="I30" s="24"/>
      <c r="K30" s="24"/>
    </row>
    <row r="31" spans="5:11" ht="12.75">
      <c r="E31" s="23"/>
      <c r="G31" s="23"/>
      <c r="H31" s="25"/>
      <c r="I31" s="23"/>
      <c r="K31" s="23"/>
    </row>
    <row r="32" spans="1:11" ht="12.75">
      <c r="A32" s="12" t="s">
        <v>42</v>
      </c>
      <c r="E32" s="54">
        <f>+SUM(E27:E29)</f>
        <v>2715</v>
      </c>
      <c r="G32" s="75" t="s">
        <v>148</v>
      </c>
      <c r="H32" s="25"/>
      <c r="I32" s="54">
        <f>+SUM(I27:I29)</f>
        <v>3426</v>
      </c>
      <c r="K32" s="75" t="s">
        <v>148</v>
      </c>
    </row>
    <row r="33" spans="5:11" ht="12.75">
      <c r="E33" s="54"/>
      <c r="F33" s="25"/>
      <c r="G33" s="75"/>
      <c r="H33" s="25"/>
      <c r="I33" s="54"/>
      <c r="J33" s="25"/>
      <c r="K33" s="75"/>
    </row>
    <row r="34" spans="1:11" ht="12.75">
      <c r="A34" s="12" t="s">
        <v>43</v>
      </c>
      <c r="E34" s="54">
        <v>0</v>
      </c>
      <c r="G34" s="75" t="s">
        <v>148</v>
      </c>
      <c r="H34" s="25"/>
      <c r="I34" s="54">
        <v>-711</v>
      </c>
      <c r="K34" s="75" t="s">
        <v>148</v>
      </c>
    </row>
    <row r="35" spans="5:11" ht="12.75">
      <c r="E35" s="54"/>
      <c r="G35" s="75"/>
      <c r="H35" s="25"/>
      <c r="I35" s="54"/>
      <c r="K35" s="75"/>
    </row>
    <row r="36" spans="5:11" ht="12.75">
      <c r="E36" s="57"/>
      <c r="G36" s="76"/>
      <c r="H36" s="25"/>
      <c r="I36" s="57"/>
      <c r="K36" s="76"/>
    </row>
    <row r="37" spans="1:11" ht="13.5" thickBot="1">
      <c r="A37" s="12" t="s">
        <v>44</v>
      </c>
      <c r="E37" s="18">
        <f>+E32+E34</f>
        <v>2715</v>
      </c>
      <c r="G37" s="26" t="s">
        <v>148</v>
      </c>
      <c r="H37" s="25"/>
      <c r="I37" s="18">
        <f>+I32+I34</f>
        <v>2715</v>
      </c>
      <c r="K37" s="26" t="s">
        <v>148</v>
      </c>
    </row>
    <row r="38" spans="5:11" ht="13.5" thickTop="1">
      <c r="E38" s="54"/>
      <c r="G38" s="75"/>
      <c r="H38" s="25"/>
      <c r="I38" s="54"/>
      <c r="K38" s="75"/>
    </row>
    <row r="39" ht="12.75">
      <c r="H39" s="25"/>
    </row>
    <row r="40" spans="1:8" ht="12.75">
      <c r="A40" s="12" t="s">
        <v>151</v>
      </c>
      <c r="H40" s="25"/>
    </row>
    <row r="41" spans="1:11" ht="12.75">
      <c r="A41" s="12" t="s">
        <v>50</v>
      </c>
      <c r="B41" s="12" t="s">
        <v>63</v>
      </c>
      <c r="E41" s="80">
        <f>+Notes!G216</f>
        <v>1.3362075329622465</v>
      </c>
      <c r="G41" s="21" t="s">
        <v>148</v>
      </c>
      <c r="H41" s="25"/>
      <c r="I41" s="80">
        <f>+Notes!I216</f>
        <v>2.6577260046008515</v>
      </c>
      <c r="K41" s="21" t="s">
        <v>148</v>
      </c>
    </row>
    <row r="42" ht="12.75">
      <c r="H42" s="25"/>
    </row>
    <row r="43" spans="1:11" ht="12.75">
      <c r="A43" s="12" t="s">
        <v>51</v>
      </c>
      <c r="B43" s="12" t="s">
        <v>64</v>
      </c>
      <c r="E43" s="55" t="s">
        <v>148</v>
      </c>
      <c r="F43" s="27"/>
      <c r="G43" s="21" t="s">
        <v>148</v>
      </c>
      <c r="H43" s="27"/>
      <c r="I43" s="55" t="s">
        <v>148</v>
      </c>
      <c r="J43" s="27"/>
      <c r="K43" s="21" t="s">
        <v>148</v>
      </c>
    </row>
    <row r="45" spans="1:11" ht="12.75">
      <c r="A45" s="124" t="s">
        <v>200</v>
      </c>
      <c r="B45" s="125"/>
      <c r="C45" s="125"/>
      <c r="D45" s="125"/>
      <c r="E45" s="125"/>
      <c r="F45" s="125"/>
      <c r="G45" s="125"/>
      <c r="H45" s="125"/>
      <c r="I45" s="125"/>
      <c r="J45" s="125"/>
      <c r="K45" s="125"/>
    </row>
    <row r="46" spans="1:11" ht="12.75">
      <c r="A46" s="126" t="s">
        <v>163</v>
      </c>
      <c r="B46" s="126"/>
      <c r="C46" s="126"/>
      <c r="D46" s="126"/>
      <c r="E46" s="126"/>
      <c r="F46" s="126"/>
      <c r="G46" s="126"/>
      <c r="H46" s="126"/>
      <c r="I46" s="126"/>
      <c r="J46" s="126"/>
      <c r="K46" s="126"/>
    </row>
    <row r="48" spans="1:11" ht="12.75">
      <c r="A48" s="117"/>
      <c r="B48" s="117"/>
      <c r="C48" s="117"/>
      <c r="D48" s="117"/>
      <c r="E48" s="117"/>
      <c r="F48" s="117"/>
      <c r="G48" s="117"/>
      <c r="H48" s="117"/>
      <c r="I48" s="117"/>
      <c r="J48" s="117"/>
      <c r="K48" s="117"/>
    </row>
    <row r="49" spans="1:11" ht="12.75">
      <c r="A49" s="117"/>
      <c r="B49" s="117"/>
      <c r="C49" s="117"/>
      <c r="D49" s="117"/>
      <c r="E49" s="117"/>
      <c r="F49" s="117"/>
      <c r="G49" s="117"/>
      <c r="H49" s="117"/>
      <c r="I49" s="117"/>
      <c r="J49" s="117"/>
      <c r="K49" s="117"/>
    </row>
  </sheetData>
  <mergeCells count="11">
    <mergeCell ref="A46:K46"/>
    <mergeCell ref="A49:K49"/>
    <mergeCell ref="E8:G8"/>
    <mergeCell ref="I8:K8"/>
    <mergeCell ref="A1:K1"/>
    <mergeCell ref="A2:K2"/>
    <mergeCell ref="A3:K3"/>
    <mergeCell ref="A48:K48"/>
    <mergeCell ref="A6:K6"/>
    <mergeCell ref="A4:K4"/>
    <mergeCell ref="A45:K4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7"/>
  <sheetViews>
    <sheetView workbookViewId="0" topLeftCell="A1">
      <selection activeCell="C7" sqref="C7"/>
    </sheetView>
  </sheetViews>
  <sheetFormatPr defaultColWidth="9.33203125" defaultRowHeight="12.75"/>
  <cols>
    <col min="1" max="1" width="5.33203125" style="12" customWidth="1"/>
    <col min="2" max="2" width="3.83203125" style="12" customWidth="1"/>
    <col min="3" max="3" width="54.66015625" style="12" customWidth="1"/>
    <col min="4" max="4" width="20.66015625" style="12" customWidth="1"/>
    <col min="5" max="5" width="2.33203125" style="12" customWidth="1"/>
    <col min="6" max="6" width="22" style="12" customWidth="1"/>
    <col min="7" max="16384" width="9.33203125" style="12" customWidth="1"/>
  </cols>
  <sheetData>
    <row r="1" spans="1:6" ht="19.5" customHeight="1">
      <c r="A1" s="119" t="str">
        <f>+'Income Statement'!A1:K1</f>
        <v>INS BIOSCIENCE BERHAD</v>
      </c>
      <c r="B1" s="119"/>
      <c r="C1" s="119"/>
      <c r="D1" s="119"/>
      <c r="E1" s="119"/>
      <c r="F1" s="119"/>
    </row>
    <row r="2" spans="1:6" ht="9.75" customHeight="1">
      <c r="A2" s="120" t="str">
        <f>+'Income Statement'!A2:K2</f>
        <v>(Company No: 623239 - V)</v>
      </c>
      <c r="B2" s="120"/>
      <c r="C2" s="120"/>
      <c r="D2" s="120"/>
      <c r="E2" s="120"/>
      <c r="F2" s="120"/>
    </row>
    <row r="3" spans="1:6" ht="9.75" customHeight="1">
      <c r="A3" s="120" t="s">
        <v>55</v>
      </c>
      <c r="B3" s="120"/>
      <c r="C3" s="120"/>
      <c r="D3" s="120"/>
      <c r="E3" s="120"/>
      <c r="F3" s="120"/>
    </row>
    <row r="4" spans="1:11" ht="15.75" customHeight="1">
      <c r="A4" s="122" t="s">
        <v>242</v>
      </c>
      <c r="B4" s="122"/>
      <c r="C4" s="122"/>
      <c r="D4" s="122"/>
      <c r="E4" s="122"/>
      <c r="F4" s="122"/>
      <c r="G4" s="50"/>
      <c r="H4" s="50"/>
      <c r="I4" s="50"/>
      <c r="J4" s="50"/>
      <c r="K4" s="50"/>
    </row>
    <row r="5" spans="1:6" ht="12" customHeight="1">
      <c r="A5" s="110"/>
      <c r="B5" s="110"/>
      <c r="C5" s="110"/>
      <c r="D5" s="110"/>
      <c r="E5" s="110"/>
      <c r="F5" s="110"/>
    </row>
    <row r="6" spans="1:6" ht="15.75" customHeight="1">
      <c r="A6" s="122" t="s">
        <v>243</v>
      </c>
      <c r="B6" s="122"/>
      <c r="C6" s="122"/>
      <c r="D6" s="122"/>
      <c r="E6" s="122"/>
      <c r="F6" s="122"/>
    </row>
    <row r="7" spans="1:6" ht="35.25" customHeight="1">
      <c r="A7" s="16"/>
      <c r="B7" s="19"/>
      <c r="C7" s="19"/>
      <c r="D7" s="2" t="s">
        <v>164</v>
      </c>
      <c r="E7" s="2"/>
      <c r="F7" s="2" t="s">
        <v>165</v>
      </c>
    </row>
    <row r="8" spans="1:6" ht="15" customHeight="1">
      <c r="A8" s="16"/>
      <c r="B8" s="19"/>
      <c r="C8" s="19"/>
      <c r="D8" s="111" t="s">
        <v>270</v>
      </c>
      <c r="E8" s="5"/>
      <c r="F8" s="111" t="s">
        <v>271</v>
      </c>
    </row>
    <row r="9" spans="1:6" ht="15" customHeight="1">
      <c r="A9" s="16"/>
      <c r="B9" s="19"/>
      <c r="C9" s="19"/>
      <c r="D9" s="1" t="s">
        <v>61</v>
      </c>
      <c r="E9" s="1"/>
      <c r="F9" s="1" t="s">
        <v>61</v>
      </c>
    </row>
    <row r="10" spans="1:6" ht="15" customHeight="1">
      <c r="A10" s="16" t="s">
        <v>59</v>
      </c>
      <c r="B10" s="19" t="s">
        <v>68</v>
      </c>
      <c r="C10" s="19"/>
      <c r="D10" s="20">
        <v>8182</v>
      </c>
      <c r="E10" s="28"/>
      <c r="F10" s="21" t="s">
        <v>148</v>
      </c>
    </row>
    <row r="11" spans="1:6" ht="15" customHeight="1">
      <c r="A11" s="16"/>
      <c r="B11" s="19" t="s">
        <v>192</v>
      </c>
      <c r="C11" s="19"/>
      <c r="D11" s="20">
        <v>202</v>
      </c>
      <c r="E11" s="28"/>
      <c r="F11" s="21" t="s">
        <v>148</v>
      </c>
    </row>
    <row r="12" spans="1:6" ht="15" customHeight="1">
      <c r="A12" s="16"/>
      <c r="B12" s="12" t="s">
        <v>3</v>
      </c>
      <c r="C12" s="19"/>
      <c r="D12" s="20">
        <v>54</v>
      </c>
      <c r="E12" s="28"/>
      <c r="F12" s="21" t="s">
        <v>148</v>
      </c>
    </row>
    <row r="13" spans="1:6" ht="15" customHeight="1">
      <c r="A13" s="16" t="s">
        <v>59</v>
      </c>
      <c r="B13" s="19" t="s">
        <v>20</v>
      </c>
      <c r="C13" s="19"/>
      <c r="D13" s="20">
        <v>299</v>
      </c>
      <c r="E13" s="28"/>
      <c r="F13" s="21" t="s">
        <v>148</v>
      </c>
    </row>
    <row r="14" spans="1:6" ht="15" customHeight="1">
      <c r="A14" s="16"/>
      <c r="B14" s="19"/>
      <c r="C14" s="19"/>
      <c r="D14" s="20"/>
      <c r="E14" s="28"/>
      <c r="F14" s="28"/>
    </row>
    <row r="15" spans="1:6" ht="15" customHeight="1">
      <c r="A15" s="16" t="s">
        <v>59</v>
      </c>
      <c r="B15" s="19" t="s">
        <v>69</v>
      </c>
      <c r="C15" s="19"/>
      <c r="D15" s="38"/>
      <c r="E15" s="28"/>
      <c r="F15" s="39"/>
    </row>
    <row r="16" spans="1:6" ht="15" customHeight="1">
      <c r="A16" s="16"/>
      <c r="B16" s="19"/>
      <c r="C16" s="3" t="s">
        <v>4</v>
      </c>
      <c r="D16" s="29">
        <v>3409</v>
      </c>
      <c r="E16" s="28"/>
      <c r="F16" s="69" t="s">
        <v>148</v>
      </c>
    </row>
    <row r="17" spans="1:6" ht="15" customHeight="1">
      <c r="A17" s="16"/>
      <c r="B17" s="19"/>
      <c r="C17" s="3" t="s">
        <v>256</v>
      </c>
      <c r="D17" s="29">
        <v>19501</v>
      </c>
      <c r="E17" s="28"/>
      <c r="F17" s="70" t="s">
        <v>148</v>
      </c>
    </row>
    <row r="18" spans="1:6" ht="15" customHeight="1">
      <c r="A18" s="16"/>
      <c r="B18" s="19"/>
      <c r="C18" s="3" t="s">
        <v>34</v>
      </c>
      <c r="D18" s="29">
        <v>2084</v>
      </c>
      <c r="E18" s="28"/>
      <c r="F18" s="70" t="s">
        <v>148</v>
      </c>
    </row>
    <row r="19" spans="1:6" ht="15" customHeight="1">
      <c r="A19" s="16"/>
      <c r="B19" s="19"/>
      <c r="C19" s="3" t="s">
        <v>70</v>
      </c>
      <c r="D19" s="30">
        <v>670</v>
      </c>
      <c r="E19" s="28"/>
      <c r="F19" s="71" t="s">
        <v>148</v>
      </c>
    </row>
    <row r="20" spans="1:6" ht="15" customHeight="1">
      <c r="A20" s="16"/>
      <c r="B20" s="19"/>
      <c r="C20" s="3"/>
      <c r="D20" s="31">
        <f>+SUM(D16:D19)</f>
        <v>25664</v>
      </c>
      <c r="E20" s="28"/>
      <c r="F20" s="72" t="s">
        <v>148</v>
      </c>
    </row>
    <row r="21" spans="1:6" ht="15" customHeight="1">
      <c r="A21" s="16" t="s">
        <v>59</v>
      </c>
      <c r="B21" s="19" t="s">
        <v>71</v>
      </c>
      <c r="C21" s="19"/>
      <c r="D21" s="41"/>
      <c r="E21" s="28"/>
      <c r="F21" s="40"/>
    </row>
    <row r="22" spans="1:6" ht="15" customHeight="1">
      <c r="A22" s="16"/>
      <c r="B22" s="19"/>
      <c r="C22" s="3" t="s">
        <v>257</v>
      </c>
      <c r="D22" s="29">
        <v>5418</v>
      </c>
      <c r="E22" s="28"/>
      <c r="F22" s="69" t="s">
        <v>148</v>
      </c>
    </row>
    <row r="23" spans="1:6" ht="15" customHeight="1">
      <c r="A23" s="16"/>
      <c r="B23" s="19"/>
      <c r="C23" s="3" t="s">
        <v>244</v>
      </c>
      <c r="D23" s="29">
        <f>321+331</f>
        <v>652</v>
      </c>
      <c r="E23" s="28"/>
      <c r="F23" s="70" t="s">
        <v>148</v>
      </c>
    </row>
    <row r="24" spans="1:6" ht="15" customHeight="1">
      <c r="A24" s="16"/>
      <c r="B24" s="19"/>
      <c r="C24" s="3" t="s">
        <v>5</v>
      </c>
      <c r="D24" s="29">
        <v>487</v>
      </c>
      <c r="E24" s="28"/>
      <c r="F24" s="70" t="s">
        <v>148</v>
      </c>
    </row>
    <row r="25" spans="1:6" ht="15" customHeight="1">
      <c r="A25" s="16"/>
      <c r="B25" s="19"/>
      <c r="C25" s="3" t="s">
        <v>6</v>
      </c>
      <c r="D25" s="30">
        <v>1563</v>
      </c>
      <c r="E25" s="28"/>
      <c r="F25" s="71" t="s">
        <v>148</v>
      </c>
    </row>
    <row r="26" spans="1:6" ht="15" customHeight="1">
      <c r="A26" s="16"/>
      <c r="B26" s="19"/>
      <c r="C26" s="3" t="s">
        <v>59</v>
      </c>
      <c r="D26" s="31">
        <f>+SUM(D22:D25)</f>
        <v>8120</v>
      </c>
      <c r="E26" s="28"/>
      <c r="F26" s="72" t="s">
        <v>148</v>
      </c>
    </row>
    <row r="27" spans="1:6" ht="15" customHeight="1">
      <c r="A27" s="16"/>
      <c r="B27" s="19"/>
      <c r="C27" s="3"/>
      <c r="D27" s="20"/>
      <c r="E27" s="28"/>
      <c r="F27" s="28"/>
    </row>
    <row r="28" spans="1:6" ht="15" customHeight="1">
      <c r="A28" s="16" t="s">
        <v>59</v>
      </c>
      <c r="B28" s="19" t="s">
        <v>73</v>
      </c>
      <c r="C28" s="19"/>
      <c r="D28" s="20">
        <f>+D20-D26</f>
        <v>17544</v>
      </c>
      <c r="E28" s="28"/>
      <c r="F28" s="21" t="s">
        <v>148</v>
      </c>
    </row>
    <row r="29" spans="1:6" ht="9.75" customHeight="1">
      <c r="A29" s="16"/>
      <c r="B29" s="19"/>
      <c r="C29" s="19"/>
      <c r="D29" s="20"/>
      <c r="E29" s="28"/>
      <c r="F29" s="28"/>
    </row>
    <row r="30" spans="1:6" ht="15" customHeight="1" thickBot="1">
      <c r="A30" s="16"/>
      <c r="B30" s="19"/>
      <c r="C30" s="19"/>
      <c r="D30" s="32">
        <f>SUM(D10:D13)+D28</f>
        <v>26281</v>
      </c>
      <c r="E30" s="28"/>
      <c r="F30" s="73" t="s">
        <v>148</v>
      </c>
    </row>
    <row r="31" spans="1:6" ht="15" customHeight="1" thickTop="1">
      <c r="A31" s="16"/>
      <c r="B31" s="19"/>
      <c r="C31" s="19"/>
      <c r="D31" s="20"/>
      <c r="E31" s="28"/>
      <c r="F31" s="28"/>
    </row>
    <row r="32" spans="1:6" ht="15" customHeight="1">
      <c r="A32" s="16" t="s">
        <v>59</v>
      </c>
      <c r="B32" s="19" t="s">
        <v>72</v>
      </c>
      <c r="C32" s="19"/>
      <c r="D32" s="20"/>
      <c r="E32" s="28"/>
      <c r="F32" s="28"/>
    </row>
    <row r="33" spans="1:6" ht="15" customHeight="1">
      <c r="A33" s="16"/>
      <c r="B33" s="19"/>
      <c r="C33" s="3" t="s">
        <v>56</v>
      </c>
      <c r="D33" s="20">
        <v>21500</v>
      </c>
      <c r="E33" s="28"/>
      <c r="F33" s="21" t="s">
        <v>148</v>
      </c>
    </row>
    <row r="34" spans="1:6" ht="15" customHeight="1">
      <c r="A34" s="16"/>
      <c r="B34" s="19"/>
      <c r="C34" s="3" t="s">
        <v>138</v>
      </c>
      <c r="D34" s="20">
        <f>+'Statement of Changes in Equity'!I24</f>
        <v>2668</v>
      </c>
      <c r="E34" s="28"/>
      <c r="F34" s="21" t="s">
        <v>148</v>
      </c>
    </row>
    <row r="35" spans="1:6" ht="7.5" customHeight="1">
      <c r="A35" s="16" t="s">
        <v>59</v>
      </c>
      <c r="B35" s="19" t="s">
        <v>59</v>
      </c>
      <c r="C35" s="19"/>
      <c r="D35" s="20" t="s">
        <v>59</v>
      </c>
      <c r="E35" s="28"/>
      <c r="F35" s="39" t="s">
        <v>59</v>
      </c>
    </row>
    <row r="36" spans="1:6" ht="15" customHeight="1">
      <c r="A36" s="16"/>
      <c r="B36" s="19"/>
      <c r="C36" s="19"/>
      <c r="D36" s="62">
        <f>SUM(D32:D35)</f>
        <v>24168</v>
      </c>
      <c r="E36" s="28"/>
      <c r="F36" s="21" t="s">
        <v>148</v>
      </c>
    </row>
    <row r="37" spans="1:6" ht="15" customHeight="1">
      <c r="A37" s="16"/>
      <c r="B37" s="19"/>
      <c r="C37" s="19"/>
      <c r="D37" s="20"/>
      <c r="E37" s="28"/>
      <c r="F37" s="20"/>
    </row>
    <row r="38" spans="1:6" ht="15" customHeight="1">
      <c r="A38" s="16"/>
      <c r="B38" s="19" t="s">
        <v>7</v>
      </c>
      <c r="C38" s="19"/>
      <c r="D38" s="20"/>
      <c r="E38" s="28"/>
      <c r="F38" s="20"/>
    </row>
    <row r="39" spans="1:6" ht="15" customHeight="1">
      <c r="A39" s="16"/>
      <c r="B39" s="19"/>
      <c r="C39" s="3" t="s">
        <v>8</v>
      </c>
      <c r="D39" s="20">
        <v>1838</v>
      </c>
      <c r="E39" s="28"/>
      <c r="F39" s="21" t="s">
        <v>148</v>
      </c>
    </row>
    <row r="40" spans="1:6" ht="15" customHeight="1">
      <c r="A40" s="16"/>
      <c r="B40" s="19"/>
      <c r="C40" s="3" t="s">
        <v>9</v>
      </c>
      <c r="D40" s="20">
        <v>275</v>
      </c>
      <c r="E40" s="28"/>
      <c r="F40" s="21" t="s">
        <v>148</v>
      </c>
    </row>
    <row r="41" spans="1:6" ht="9.75" customHeight="1">
      <c r="A41" s="16"/>
      <c r="B41" s="19"/>
      <c r="C41" s="19"/>
      <c r="D41" s="28"/>
      <c r="E41" s="28"/>
      <c r="F41" s="28"/>
    </row>
    <row r="42" spans="1:6" ht="15" customHeight="1" thickBot="1">
      <c r="A42" s="16"/>
      <c r="B42" s="19"/>
      <c r="C42" s="19"/>
      <c r="D42" s="32">
        <f>SUM(D36:D41)</f>
        <v>26281</v>
      </c>
      <c r="E42" s="28"/>
      <c r="F42" s="73" t="s">
        <v>148</v>
      </c>
    </row>
    <row r="43" spans="1:6" ht="11.25" customHeight="1" thickTop="1">
      <c r="A43" s="16"/>
      <c r="B43" s="19"/>
      <c r="C43" s="19"/>
      <c r="D43" s="28"/>
      <c r="E43" s="28"/>
      <c r="F43" s="28"/>
    </row>
    <row r="44" spans="1:6" ht="15" customHeight="1">
      <c r="A44" s="16"/>
      <c r="B44" s="19" t="s">
        <v>53</v>
      </c>
      <c r="C44" s="19"/>
      <c r="D44" s="33">
        <f>+(D33+D34-D13-D11)/215000002*100*1000</f>
        <v>11.007906874345053</v>
      </c>
      <c r="E44" s="33"/>
      <c r="F44" s="21" t="s">
        <v>148</v>
      </c>
    </row>
    <row r="45" ht="12.75">
      <c r="E45" s="25"/>
    </row>
    <row r="46" spans="1:11" ht="12.75" customHeight="1">
      <c r="A46" s="127" t="s">
        <v>238</v>
      </c>
      <c r="B46" s="127"/>
      <c r="C46" s="127"/>
      <c r="D46" s="127"/>
      <c r="E46" s="127"/>
      <c r="F46" s="127"/>
      <c r="G46" s="6"/>
      <c r="H46" s="6"/>
      <c r="I46" s="6"/>
      <c r="J46" s="6"/>
      <c r="K46" s="6"/>
    </row>
    <row r="47" spans="1:11" ht="12.75" customHeight="1">
      <c r="A47" s="127"/>
      <c r="B47" s="127"/>
      <c r="C47" s="127"/>
      <c r="D47" s="127"/>
      <c r="E47" s="127"/>
      <c r="F47" s="127"/>
      <c r="G47" s="90"/>
      <c r="H47" s="90"/>
      <c r="I47" s="90"/>
      <c r="J47" s="90"/>
      <c r="K47" s="90"/>
    </row>
  </sheetData>
  <mergeCells count="6">
    <mergeCell ref="A6:F6"/>
    <mergeCell ref="A2:F2"/>
    <mergeCell ref="A46:F47"/>
    <mergeCell ref="A1:F1"/>
    <mergeCell ref="A3:F3"/>
    <mergeCell ref="A4:F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2"/>
  <sheetViews>
    <sheetView workbookViewId="0" topLeftCell="A15">
      <selection activeCell="L12" sqref="L12"/>
    </sheetView>
  </sheetViews>
  <sheetFormatPr defaultColWidth="9.33203125" defaultRowHeight="12.75"/>
  <cols>
    <col min="1" max="3" width="3.83203125" style="12" customWidth="1"/>
    <col min="4" max="4" width="25.66015625" style="12" customWidth="1"/>
    <col min="5" max="5" width="15.83203125" style="12" customWidth="1"/>
    <col min="6" max="6" width="1.83203125" style="12" customWidth="1"/>
    <col min="7" max="7" width="15.83203125" style="12" customWidth="1"/>
    <col min="8" max="8" width="1.83203125" style="12" customWidth="1"/>
    <col min="9" max="9" width="15.83203125" style="12" customWidth="1"/>
    <col min="10" max="10" width="1.83203125" style="12" customWidth="1"/>
    <col min="11" max="11" width="16.66015625" style="12" customWidth="1"/>
    <col min="12" max="16384" width="9.33203125" style="12" customWidth="1"/>
  </cols>
  <sheetData>
    <row r="1" spans="1:11" ht="19.5" customHeight="1">
      <c r="A1" s="119" t="str">
        <f>+'Income Statement'!A1:K1</f>
        <v>INS BIOSCIENCE BERHAD</v>
      </c>
      <c r="B1" s="119"/>
      <c r="C1" s="119"/>
      <c r="D1" s="119"/>
      <c r="E1" s="119"/>
      <c r="F1" s="119"/>
      <c r="G1" s="119"/>
      <c r="H1" s="119"/>
      <c r="I1" s="119"/>
      <c r="J1" s="119"/>
      <c r="K1" s="119"/>
    </row>
    <row r="2" spans="1:11" ht="9.75" customHeight="1">
      <c r="A2" s="120" t="str">
        <f>+'Income Statement'!A2:K2</f>
        <v>(Company No: 623239 - V)</v>
      </c>
      <c r="B2" s="120"/>
      <c r="C2" s="120"/>
      <c r="D2" s="120"/>
      <c r="E2" s="120"/>
      <c r="F2" s="120"/>
      <c r="G2" s="120"/>
      <c r="H2" s="120"/>
      <c r="I2" s="120"/>
      <c r="J2" s="120"/>
      <c r="K2" s="120"/>
    </row>
    <row r="3" spans="1:11" ht="9.75" customHeight="1">
      <c r="A3" s="120" t="s">
        <v>55</v>
      </c>
      <c r="B3" s="120"/>
      <c r="C3" s="120"/>
      <c r="D3" s="120"/>
      <c r="E3" s="120"/>
      <c r="F3" s="120"/>
      <c r="G3" s="120"/>
      <c r="H3" s="120"/>
      <c r="I3" s="120"/>
      <c r="J3" s="120"/>
      <c r="K3" s="120"/>
    </row>
    <row r="4" spans="1:11" ht="9.75" customHeight="1">
      <c r="A4" s="47"/>
      <c r="B4" s="47"/>
      <c r="C4" s="47"/>
      <c r="D4" s="47"/>
      <c r="E4" s="47"/>
      <c r="F4" s="47"/>
      <c r="G4" s="47"/>
      <c r="H4" s="47"/>
      <c r="I4" s="47"/>
      <c r="J4" s="47"/>
      <c r="K4" s="47"/>
    </row>
    <row r="5" spans="1:11" s="49" customFormat="1" ht="15" customHeight="1">
      <c r="A5" s="128" t="str">
        <f>+'Balance Sheet'!A4:F4</f>
        <v>QUARTERLY REPORT ON CONSOLIDATED RESULTS FOR THE SECOND QUARTER ENDED 30 JUNE 2005</v>
      </c>
      <c r="B5" s="128"/>
      <c r="C5" s="128"/>
      <c r="D5" s="128"/>
      <c r="E5" s="128"/>
      <c r="F5" s="128"/>
      <c r="G5" s="128"/>
      <c r="H5" s="128"/>
      <c r="I5" s="128"/>
      <c r="J5" s="128"/>
      <c r="K5" s="128"/>
    </row>
    <row r="6" spans="1:11" ht="10.5" customHeight="1">
      <c r="A6" s="47"/>
      <c r="B6" s="47"/>
      <c r="C6" s="47"/>
      <c r="D6" s="47"/>
      <c r="E6" s="47"/>
      <c r="F6" s="47"/>
      <c r="G6" s="47"/>
      <c r="H6" s="47"/>
      <c r="I6" s="47"/>
      <c r="J6" s="47"/>
      <c r="K6" s="47"/>
    </row>
    <row r="7" spans="1:11" ht="17.25" customHeight="1">
      <c r="A7" s="128" t="s">
        <v>258</v>
      </c>
      <c r="B7" s="128"/>
      <c r="C7" s="128"/>
      <c r="D7" s="128"/>
      <c r="E7" s="128"/>
      <c r="F7" s="128"/>
      <c r="G7" s="128"/>
      <c r="H7" s="128"/>
      <c r="I7" s="128"/>
      <c r="J7" s="128"/>
      <c r="K7" s="128"/>
    </row>
    <row r="8" spans="1:11" ht="16.5">
      <c r="A8" s="128" t="s">
        <v>276</v>
      </c>
      <c r="B8" s="128"/>
      <c r="C8" s="128"/>
      <c r="D8" s="128"/>
      <c r="E8" s="128"/>
      <c r="F8" s="128"/>
      <c r="G8" s="128"/>
      <c r="H8" s="128"/>
      <c r="I8" s="128"/>
      <c r="J8" s="128"/>
      <c r="K8" s="128"/>
    </row>
    <row r="9" spans="1:11" ht="48" customHeight="1">
      <c r="A9" s="16"/>
      <c r="B9" s="16"/>
      <c r="C9" s="19"/>
      <c r="D9" s="19"/>
      <c r="E9" s="129" t="s">
        <v>10</v>
      </c>
      <c r="F9" s="129"/>
      <c r="G9" s="129"/>
      <c r="H9" s="2"/>
      <c r="I9" s="74" t="s">
        <v>139</v>
      </c>
      <c r="J9" s="2"/>
      <c r="K9" s="74" t="s">
        <v>74</v>
      </c>
    </row>
    <row r="10" spans="1:11" ht="15" customHeight="1">
      <c r="A10" s="16"/>
      <c r="B10" s="16"/>
      <c r="C10" s="19"/>
      <c r="D10" s="19"/>
      <c r="E10" s="1" t="s">
        <v>12</v>
      </c>
      <c r="F10" s="1"/>
      <c r="G10" s="1" t="s">
        <v>11</v>
      </c>
      <c r="H10" s="1"/>
      <c r="I10" s="1"/>
      <c r="J10" s="1"/>
      <c r="K10" s="1"/>
    </row>
    <row r="11" spans="1:11" ht="15" customHeight="1">
      <c r="A11" s="16"/>
      <c r="B11" s="16"/>
      <c r="C11" s="19"/>
      <c r="D11" s="19"/>
      <c r="E11" s="11" t="s">
        <v>265</v>
      </c>
      <c r="F11" s="1"/>
      <c r="G11" s="1" t="s">
        <v>61</v>
      </c>
      <c r="H11" s="1"/>
      <c r="I11" s="1" t="s">
        <v>61</v>
      </c>
      <c r="J11" s="1"/>
      <c r="K11" s="1" t="s">
        <v>61</v>
      </c>
    </row>
    <row r="13" spans="1:11" ht="12.75">
      <c r="A13" t="s">
        <v>204</v>
      </c>
      <c r="E13" s="55" t="s">
        <v>0</v>
      </c>
      <c r="G13" s="55" t="s">
        <v>13</v>
      </c>
      <c r="I13" s="23">
        <v>-47</v>
      </c>
      <c r="K13" s="55">
        <f>+I13</f>
        <v>-47</v>
      </c>
    </row>
    <row r="14" spans="7:11" ht="12.75">
      <c r="G14" s="23"/>
      <c r="I14" s="23"/>
      <c r="K14" s="23"/>
    </row>
    <row r="15" spans="1:11" ht="12.75">
      <c r="A15" s="12" t="s">
        <v>14</v>
      </c>
      <c r="E15" s="23">
        <v>21500</v>
      </c>
      <c r="G15" s="23">
        <f>21500</f>
        <v>21500</v>
      </c>
      <c r="I15" s="23">
        <v>0</v>
      </c>
      <c r="K15" s="23">
        <f>+SUM(F15:I15)</f>
        <v>21500</v>
      </c>
    </row>
    <row r="16" spans="1:11" ht="12.75">
      <c r="A16" s="12" t="s">
        <v>15</v>
      </c>
      <c r="E16" s="23"/>
      <c r="G16" s="23"/>
      <c r="I16" s="23"/>
      <c r="K16" s="23"/>
    </row>
    <row r="17" spans="5:11" ht="12.75">
      <c r="E17" s="23"/>
      <c r="G17" s="23"/>
      <c r="I17" s="23"/>
      <c r="K17" s="23"/>
    </row>
    <row r="18" spans="1:11" ht="12.75">
      <c r="A18" s="12" t="s">
        <v>16</v>
      </c>
      <c r="E18" s="23">
        <v>193500</v>
      </c>
      <c r="G18" s="23">
        <v>0</v>
      </c>
      <c r="I18" s="23">
        <v>0</v>
      </c>
      <c r="K18" s="23">
        <v>0</v>
      </c>
    </row>
    <row r="19" spans="1:11" ht="12.75">
      <c r="A19" s="12" t="s">
        <v>17</v>
      </c>
      <c r="E19" s="23"/>
      <c r="G19" s="23"/>
      <c r="I19" s="23"/>
      <c r="K19" s="23"/>
    </row>
    <row r="20" spans="5:11" ht="12.75">
      <c r="E20" s="23"/>
      <c r="G20" s="23"/>
      <c r="I20" s="23"/>
      <c r="K20" s="23"/>
    </row>
    <row r="21" spans="1:11" ht="12.75">
      <c r="A21" s="12" t="s">
        <v>153</v>
      </c>
      <c r="E21" s="23">
        <v>0</v>
      </c>
      <c r="G21" s="23">
        <v>0</v>
      </c>
      <c r="I21" s="23">
        <f>+'Income Statement'!E32</f>
        <v>2715</v>
      </c>
      <c r="K21" s="23">
        <f>+SUM(F21:I21)</f>
        <v>2715</v>
      </c>
    </row>
    <row r="22" spans="5:11" ht="12.75">
      <c r="E22" s="63"/>
      <c r="G22" s="24"/>
      <c r="H22" s="25"/>
      <c r="I22" s="24"/>
      <c r="K22" s="24"/>
    </row>
    <row r="23" spans="1:11" ht="12.75">
      <c r="A23" t="s">
        <v>19</v>
      </c>
      <c r="E23" s="64"/>
      <c r="G23" s="23"/>
      <c r="H23" s="25"/>
      <c r="I23" s="23"/>
      <c r="K23" s="23"/>
    </row>
    <row r="24" spans="1:11" ht="13.5" thickBot="1">
      <c r="A24" s="12" t="s">
        <v>18</v>
      </c>
      <c r="E24" s="65">
        <f>SUM(E13:E21)</f>
        <v>215000</v>
      </c>
      <c r="G24" s="18">
        <f>+SUM(G13:G21)</f>
        <v>21500</v>
      </c>
      <c r="H24" s="25"/>
      <c r="I24" s="18">
        <f>+SUM(I13:I21)</f>
        <v>2668</v>
      </c>
      <c r="K24" s="18">
        <f>+SUM(K13:K21)</f>
        <v>24168</v>
      </c>
    </row>
    <row r="25" ht="13.5" thickTop="1"/>
    <row r="26" spans="1:4" ht="12.75">
      <c r="A26" s="12" t="s">
        <v>201</v>
      </c>
      <c r="B26" s="114" t="s">
        <v>202</v>
      </c>
      <c r="C26" s="114"/>
      <c r="D26" s="114"/>
    </row>
    <row r="27" spans="1:4" ht="12.75">
      <c r="A27" s="12" t="s">
        <v>13</v>
      </c>
      <c r="B27" s="131" t="s">
        <v>203</v>
      </c>
      <c r="C27" s="131"/>
      <c r="D27" s="131"/>
    </row>
    <row r="28" spans="2:4" ht="12.75">
      <c r="B28" s="56"/>
      <c r="C28" s="56"/>
      <c r="D28" s="56"/>
    </row>
    <row r="29" spans="1:11" ht="12.75">
      <c r="A29" s="127" t="s">
        <v>205</v>
      </c>
      <c r="B29" s="130"/>
      <c r="C29" s="130"/>
      <c r="D29" s="130"/>
      <c r="E29" s="130"/>
      <c r="F29" s="130"/>
      <c r="G29" s="130"/>
      <c r="H29" s="130"/>
      <c r="I29" s="130"/>
      <c r="J29" s="130"/>
      <c r="K29" s="130"/>
    </row>
    <row r="30" spans="1:11" ht="12.75">
      <c r="A30" s="126" t="s">
        <v>207</v>
      </c>
      <c r="B30" s="126"/>
      <c r="C30" s="126"/>
      <c r="D30" s="126"/>
      <c r="E30" s="126"/>
      <c r="F30" s="126"/>
      <c r="G30" s="126"/>
      <c r="H30" s="126"/>
      <c r="I30" s="126"/>
      <c r="J30" s="126"/>
      <c r="K30" s="126"/>
    </row>
    <row r="31" spans="1:11" ht="12.75">
      <c r="A31" s="117"/>
      <c r="B31" s="117"/>
      <c r="C31" s="117"/>
      <c r="D31" s="117"/>
      <c r="E31" s="117"/>
      <c r="F31" s="117"/>
      <c r="G31" s="126"/>
      <c r="H31" s="126"/>
      <c r="I31" s="126"/>
      <c r="J31" s="126"/>
      <c r="K31" s="126"/>
    </row>
    <row r="32" spans="1:11" ht="12.75">
      <c r="A32" s="117"/>
      <c r="B32" s="117"/>
      <c r="C32" s="117"/>
      <c r="D32" s="117"/>
      <c r="E32" s="117"/>
      <c r="F32" s="117"/>
      <c r="G32" s="126"/>
      <c r="H32" s="126"/>
      <c r="I32" s="126"/>
      <c r="J32" s="126"/>
      <c r="K32" s="126"/>
    </row>
  </sheetData>
  <mergeCells count="12">
    <mergeCell ref="A8:K8"/>
    <mergeCell ref="E9:G9"/>
    <mergeCell ref="A31:K31"/>
    <mergeCell ref="A32:K32"/>
    <mergeCell ref="A29:K29"/>
    <mergeCell ref="B27:D27"/>
    <mergeCell ref="A30:K30"/>
    <mergeCell ref="A1:K1"/>
    <mergeCell ref="A2:K2"/>
    <mergeCell ref="A3:K3"/>
    <mergeCell ref="A7:K7"/>
    <mergeCell ref="A5:K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7"/>
  <sheetViews>
    <sheetView workbookViewId="0" topLeftCell="A1">
      <selection activeCell="G11" sqref="G11"/>
    </sheetView>
  </sheetViews>
  <sheetFormatPr defaultColWidth="9.33203125" defaultRowHeight="12.75"/>
  <cols>
    <col min="1" max="2" width="3.83203125" style="12" customWidth="1"/>
    <col min="3" max="3" width="50.83203125" style="12" customWidth="1"/>
    <col min="4" max="4" width="10.33203125" style="12" customWidth="1"/>
    <col min="5" max="6" width="15.66015625" style="12" customWidth="1"/>
    <col min="7" max="16384" width="9.33203125" style="12" customWidth="1"/>
  </cols>
  <sheetData>
    <row r="1" spans="1:6" ht="19.5" customHeight="1">
      <c r="A1" s="119" t="str">
        <f>+'Income Statement'!A1:K1</f>
        <v>INS BIOSCIENCE BERHAD</v>
      </c>
      <c r="B1" s="119"/>
      <c r="C1" s="119"/>
      <c r="D1" s="119"/>
      <c r="E1" s="119"/>
      <c r="F1" s="119"/>
    </row>
    <row r="2" spans="1:6" ht="9.75" customHeight="1">
      <c r="A2" s="120" t="str">
        <f>+'Income Statement'!A2:K2</f>
        <v>(Company No: 623239 - V)</v>
      </c>
      <c r="B2" s="120"/>
      <c r="C2" s="120"/>
      <c r="D2" s="120"/>
      <c r="E2" s="120"/>
      <c r="F2" s="120"/>
    </row>
    <row r="3" spans="1:6" ht="16.5" customHeight="1">
      <c r="A3" s="120" t="s">
        <v>55</v>
      </c>
      <c r="B3" s="120"/>
      <c r="C3" s="120"/>
      <c r="D3" s="120"/>
      <c r="E3" s="120"/>
      <c r="F3" s="120"/>
    </row>
    <row r="4" spans="1:6" ht="9" customHeight="1">
      <c r="A4" s="47"/>
      <c r="B4" s="47"/>
      <c r="C4" s="47"/>
      <c r="D4" s="47"/>
      <c r="E4" s="47"/>
      <c r="F4" s="47"/>
    </row>
    <row r="5" spans="1:6" ht="16.5" customHeight="1">
      <c r="A5" s="122" t="s">
        <v>242</v>
      </c>
      <c r="B5" s="122"/>
      <c r="C5" s="122"/>
      <c r="D5" s="122"/>
      <c r="E5" s="122"/>
      <c r="F5" s="122"/>
    </row>
    <row r="6" spans="1:6" ht="12.75" customHeight="1">
      <c r="A6" s="47"/>
      <c r="B6" s="47"/>
      <c r="C6" s="47"/>
      <c r="D6" s="47"/>
      <c r="E6" s="47"/>
      <c r="F6" s="47"/>
    </row>
    <row r="7" spans="1:11" ht="16.5" customHeight="1">
      <c r="A7" s="122" t="s">
        <v>267</v>
      </c>
      <c r="B7" s="122"/>
      <c r="C7" s="122"/>
      <c r="D7" s="122"/>
      <c r="E7" s="122"/>
      <c r="F7" s="122"/>
      <c r="G7" s="81"/>
      <c r="H7" s="81"/>
      <c r="I7" s="81"/>
      <c r="J7" s="81"/>
      <c r="K7" s="81"/>
    </row>
    <row r="8" spans="1:11" ht="16.5" customHeight="1">
      <c r="A8" s="122" t="s">
        <v>266</v>
      </c>
      <c r="B8" s="122"/>
      <c r="C8" s="122"/>
      <c r="D8" s="122"/>
      <c r="E8" s="122"/>
      <c r="F8" s="122"/>
      <c r="G8" s="81"/>
      <c r="H8" s="81"/>
      <c r="I8" s="81"/>
      <c r="J8" s="81"/>
      <c r="K8" s="81"/>
    </row>
    <row r="9" spans="1:6" ht="16.5" customHeight="1">
      <c r="A9" s="47"/>
      <c r="B9" s="47"/>
      <c r="C9" s="47"/>
      <c r="D9" s="47"/>
      <c r="E9" s="47"/>
      <c r="F9" s="47"/>
    </row>
    <row r="10" spans="1:6" ht="35.25" customHeight="1">
      <c r="A10" s="16"/>
      <c r="B10" s="19"/>
      <c r="C10" s="19"/>
      <c r="D10" s="2"/>
      <c r="E10" s="2" t="s">
        <v>281</v>
      </c>
      <c r="F10" s="2" t="s">
        <v>282</v>
      </c>
    </row>
    <row r="11" spans="1:6" ht="15" customHeight="1">
      <c r="A11" s="16"/>
      <c r="B11" s="19"/>
      <c r="C11" s="19"/>
      <c r="D11" s="1"/>
      <c r="E11" s="1" t="s">
        <v>61</v>
      </c>
      <c r="F11" s="1" t="s">
        <v>61</v>
      </c>
    </row>
    <row r="12" spans="1:6" ht="15" customHeight="1">
      <c r="A12" s="8" t="s">
        <v>75</v>
      </c>
      <c r="B12" s="19"/>
      <c r="C12" s="19"/>
      <c r="D12" s="1"/>
      <c r="E12" s="1"/>
      <c r="F12" s="1"/>
    </row>
    <row r="13" spans="1:6" ht="15" customHeight="1">
      <c r="A13" s="34" t="s">
        <v>150</v>
      </c>
      <c r="B13" s="19"/>
      <c r="C13" s="19"/>
      <c r="D13" s="1" t="s">
        <v>136</v>
      </c>
      <c r="E13" s="9">
        <f>+'Income Statement'!E27</f>
        <v>3339</v>
      </c>
      <c r="F13" s="21" t="str">
        <f>+'Income Statement'!G27</f>
        <v>N/A</v>
      </c>
    </row>
    <row r="14" spans="1:6" ht="15" customHeight="1">
      <c r="A14" s="34"/>
      <c r="B14" s="19"/>
      <c r="C14" s="19"/>
      <c r="D14" s="1"/>
      <c r="E14" s="9"/>
      <c r="F14" s="9"/>
    </row>
    <row r="15" spans="1:6" ht="15" customHeight="1">
      <c r="A15" s="34" t="s">
        <v>76</v>
      </c>
      <c r="B15" s="19"/>
      <c r="C15" s="19"/>
      <c r="D15" s="1"/>
      <c r="E15" s="9"/>
      <c r="F15" s="9"/>
    </row>
    <row r="16" spans="1:6" ht="15" customHeight="1">
      <c r="A16" s="34"/>
      <c r="B16" s="19" t="s">
        <v>77</v>
      </c>
      <c r="C16" s="19"/>
      <c r="D16" s="1"/>
      <c r="E16" s="9">
        <v>5</v>
      </c>
      <c r="F16" s="9" t="s">
        <v>148</v>
      </c>
    </row>
    <row r="17" spans="1:6" ht="15" customHeight="1">
      <c r="A17" s="34"/>
      <c r="B17" s="19" t="s">
        <v>78</v>
      </c>
      <c r="C17" s="19"/>
      <c r="D17" s="1"/>
      <c r="E17" s="9">
        <v>257</v>
      </c>
      <c r="F17" s="9" t="s">
        <v>148</v>
      </c>
    </row>
    <row r="18" spans="1:6" ht="15" customHeight="1">
      <c r="A18" s="34"/>
      <c r="B18" s="19" t="s">
        <v>208</v>
      </c>
      <c r="C18" s="19"/>
      <c r="D18" s="1"/>
      <c r="E18" s="44">
        <v>58</v>
      </c>
      <c r="F18" s="44" t="s">
        <v>148</v>
      </c>
    </row>
    <row r="19" spans="1:6" ht="15" customHeight="1">
      <c r="A19" s="34" t="s">
        <v>144</v>
      </c>
      <c r="B19" s="19"/>
      <c r="C19" s="19"/>
      <c r="D19" s="1"/>
      <c r="E19" s="9">
        <f>+SUM(E13:E18)</f>
        <v>3659</v>
      </c>
      <c r="F19" s="9" t="s">
        <v>148</v>
      </c>
    </row>
    <row r="20" spans="1:6" ht="15" customHeight="1">
      <c r="A20" s="34"/>
      <c r="B20" s="19"/>
      <c r="C20" s="19"/>
      <c r="D20" s="1"/>
      <c r="E20" s="9"/>
      <c r="F20" s="9"/>
    </row>
    <row r="21" spans="1:6" ht="15" customHeight="1">
      <c r="A21" s="34" t="s">
        <v>79</v>
      </c>
      <c r="B21" s="19"/>
      <c r="C21" s="19"/>
      <c r="D21" s="1"/>
      <c r="E21" s="9"/>
      <c r="F21" s="9"/>
    </row>
    <row r="22" spans="1:6" ht="15" customHeight="1">
      <c r="A22" s="34"/>
      <c r="B22" s="19" t="s">
        <v>80</v>
      </c>
      <c r="C22" s="19"/>
      <c r="D22" s="1"/>
      <c r="E22" s="9">
        <f>488-1988</f>
        <v>-1500</v>
      </c>
      <c r="F22" s="9" t="s">
        <v>148</v>
      </c>
    </row>
    <row r="23" spans="1:6" ht="15" customHeight="1">
      <c r="A23" s="34"/>
      <c r="B23" s="19" t="s">
        <v>81</v>
      </c>
      <c r="C23" s="19"/>
      <c r="D23" s="1"/>
      <c r="E23" s="9">
        <f>656+592-239</f>
        <v>1009</v>
      </c>
      <c r="F23" s="9" t="s">
        <v>148</v>
      </c>
    </row>
    <row r="24" spans="1:6" ht="15" customHeight="1">
      <c r="A24" s="12" t="s">
        <v>154</v>
      </c>
      <c r="B24" s="19"/>
      <c r="C24" s="19"/>
      <c r="D24" s="1"/>
      <c r="E24" s="42">
        <f>+SUM(E19:E23)</f>
        <v>3168</v>
      </c>
      <c r="F24" s="42" t="s">
        <v>148</v>
      </c>
    </row>
    <row r="25" spans="1:6" ht="15" customHeight="1">
      <c r="A25" s="8"/>
      <c r="B25" s="19" t="s">
        <v>197</v>
      </c>
      <c r="C25" s="19"/>
      <c r="D25" s="1"/>
      <c r="E25" s="9">
        <v>-2</v>
      </c>
      <c r="F25" s="9" t="s">
        <v>148</v>
      </c>
    </row>
    <row r="26" spans="1:6" ht="15" customHeight="1">
      <c r="A26" s="8"/>
      <c r="B26" s="19" t="s">
        <v>23</v>
      </c>
      <c r="C26" s="19"/>
      <c r="D26" s="1"/>
      <c r="E26" s="9">
        <v>-58</v>
      </c>
      <c r="F26" s="9"/>
    </row>
    <row r="27" spans="1:6" ht="15" customHeight="1">
      <c r="A27" s="8" t="s">
        <v>140</v>
      </c>
      <c r="B27" s="19"/>
      <c r="C27" s="19"/>
      <c r="D27" s="1"/>
      <c r="E27" s="10">
        <f>+SUM(E24:E26)</f>
        <v>3108</v>
      </c>
      <c r="F27" s="10" t="s">
        <v>148</v>
      </c>
    </row>
    <row r="28" spans="1:6" ht="15" customHeight="1">
      <c r="A28" s="34"/>
      <c r="B28" s="19"/>
      <c r="C28" s="19"/>
      <c r="D28" s="1"/>
      <c r="E28" s="9"/>
      <c r="F28" s="9"/>
    </row>
    <row r="29" spans="1:6" ht="15" customHeight="1">
      <c r="A29" s="8" t="s">
        <v>82</v>
      </c>
      <c r="B29" s="19"/>
      <c r="C29" s="19"/>
      <c r="D29" s="1"/>
      <c r="E29" s="9"/>
      <c r="F29" s="9"/>
    </row>
    <row r="30" spans="1:6" ht="15" customHeight="1">
      <c r="A30" s="8"/>
      <c r="B30" s="19" t="s">
        <v>21</v>
      </c>
      <c r="C30" s="19"/>
      <c r="D30" s="1"/>
      <c r="E30" s="9">
        <v>482</v>
      </c>
      <c r="F30" s="9"/>
    </row>
    <row r="31" spans="1:6" ht="15" customHeight="1">
      <c r="A31" s="34"/>
      <c r="B31" s="19" t="s">
        <v>83</v>
      </c>
      <c r="C31" s="19"/>
      <c r="D31" s="1"/>
      <c r="E31" s="9">
        <v>-1229</v>
      </c>
      <c r="F31" s="9" t="s">
        <v>148</v>
      </c>
    </row>
    <row r="32" spans="1:6" ht="15" customHeight="1">
      <c r="A32" s="8" t="s">
        <v>84</v>
      </c>
      <c r="B32" s="19"/>
      <c r="C32" s="19"/>
      <c r="D32" s="1"/>
      <c r="E32" s="10">
        <f>+SUM(E30:E31)</f>
        <v>-747</v>
      </c>
      <c r="F32" s="10" t="s">
        <v>148</v>
      </c>
    </row>
    <row r="33" spans="1:6" ht="15" customHeight="1">
      <c r="A33" s="8"/>
      <c r="C33" s="19"/>
      <c r="D33" s="1"/>
      <c r="E33" s="9"/>
      <c r="F33" s="9"/>
    </row>
    <row r="34" spans="1:6" ht="15" customHeight="1">
      <c r="A34" s="8" t="s">
        <v>22</v>
      </c>
      <c r="B34" s="19"/>
      <c r="C34" s="19"/>
      <c r="D34" s="1"/>
      <c r="E34" s="9"/>
      <c r="F34" s="9"/>
    </row>
    <row r="35" spans="1:6" ht="15" customHeight="1">
      <c r="A35" s="16"/>
      <c r="B35" s="19" t="s">
        <v>259</v>
      </c>
      <c r="C35" s="19"/>
      <c r="D35" s="1"/>
      <c r="E35" s="9">
        <v>-98</v>
      </c>
      <c r="F35" s="9" t="s">
        <v>148</v>
      </c>
    </row>
    <row r="36" spans="1:6" ht="15" customHeight="1">
      <c r="A36" s="8" t="s">
        <v>35</v>
      </c>
      <c r="B36" s="19"/>
      <c r="C36" s="19"/>
      <c r="D36" s="1"/>
      <c r="E36" s="10">
        <f>+SUM(E35:E35)</f>
        <v>-98</v>
      </c>
      <c r="F36" s="10" t="s">
        <v>148</v>
      </c>
    </row>
    <row r="37" spans="1:6" ht="15.75" customHeight="1">
      <c r="A37" s="16"/>
      <c r="B37" s="19"/>
      <c r="C37" s="19"/>
      <c r="D37" s="1"/>
      <c r="E37" s="9"/>
      <c r="F37" s="9"/>
    </row>
    <row r="38" spans="1:6" ht="15" customHeight="1">
      <c r="A38" s="8" t="s">
        <v>145</v>
      </c>
      <c r="B38" s="19"/>
      <c r="C38" s="19"/>
      <c r="D38" s="1"/>
      <c r="E38" s="14">
        <f>+E27+E32+E36</f>
        <v>2263</v>
      </c>
      <c r="F38" s="9" t="s">
        <v>148</v>
      </c>
    </row>
    <row r="39" spans="1:6" ht="15" customHeight="1">
      <c r="A39" s="34"/>
      <c r="B39" s="19"/>
      <c r="C39" s="19"/>
      <c r="D39" s="1"/>
      <c r="E39" s="1"/>
      <c r="F39" s="35"/>
    </row>
    <row r="40" spans="1:6" ht="15" customHeight="1">
      <c r="A40" s="8" t="s">
        <v>85</v>
      </c>
      <c r="B40" s="19"/>
      <c r="C40" s="19"/>
      <c r="D40" s="1"/>
      <c r="E40" s="9">
        <v>4</v>
      </c>
      <c r="F40" s="9" t="s">
        <v>148</v>
      </c>
    </row>
    <row r="41" spans="1:6" ht="15" customHeight="1">
      <c r="A41" s="8"/>
      <c r="B41" s="19"/>
      <c r="C41" s="19"/>
      <c r="D41" s="1"/>
      <c r="E41" s="16"/>
      <c r="F41" s="9"/>
    </row>
    <row r="42" spans="1:6" ht="15" customHeight="1" thickBot="1">
      <c r="A42" s="8" t="s">
        <v>86</v>
      </c>
      <c r="B42" s="19"/>
      <c r="C42" s="19"/>
      <c r="D42" s="1" t="s">
        <v>188</v>
      </c>
      <c r="E42" s="17">
        <f>+SUM(E38:E40)</f>
        <v>2267</v>
      </c>
      <c r="F42" s="36" t="s">
        <v>148</v>
      </c>
    </row>
    <row r="43" spans="1:6" ht="15" customHeight="1" thickTop="1">
      <c r="A43" s="34"/>
      <c r="B43" s="19"/>
      <c r="C43" s="19"/>
      <c r="D43" s="1"/>
      <c r="E43" s="1"/>
      <c r="F43" s="1"/>
    </row>
    <row r="44" spans="1:11" ht="15" customHeight="1">
      <c r="A44" s="127" t="s">
        <v>205</v>
      </c>
      <c r="B44" s="127"/>
      <c r="C44" s="127"/>
      <c r="D44" s="127"/>
      <c r="E44" s="127"/>
      <c r="F44" s="127"/>
      <c r="G44" s="90"/>
      <c r="H44" s="90"/>
      <c r="I44" s="90"/>
      <c r="J44" s="90"/>
      <c r="K44" s="90"/>
    </row>
    <row r="45" spans="1:6" ht="15" customHeight="1">
      <c r="A45" s="130" t="s">
        <v>206</v>
      </c>
      <c r="B45" s="130"/>
      <c r="C45" s="130"/>
      <c r="D45" s="130"/>
      <c r="E45" s="130"/>
      <c r="F45" s="130"/>
    </row>
    <row r="46" spans="1:6" ht="15" customHeight="1">
      <c r="A46" s="45"/>
      <c r="B46" s="45"/>
      <c r="C46" s="45"/>
      <c r="D46" s="45"/>
      <c r="E46" s="45"/>
      <c r="F46" s="45"/>
    </row>
    <row r="47" spans="1:11" ht="12.75">
      <c r="A47" s="6"/>
      <c r="B47" s="6"/>
      <c r="C47" s="6"/>
      <c r="D47" s="6"/>
      <c r="E47" s="6"/>
      <c r="F47" s="6"/>
      <c r="G47" s="37"/>
      <c r="H47" s="6"/>
      <c r="I47" s="6"/>
      <c r="J47" s="6"/>
      <c r="K47" s="6"/>
    </row>
  </sheetData>
  <mergeCells count="8">
    <mergeCell ref="A45:F45"/>
    <mergeCell ref="A44:F44"/>
    <mergeCell ref="A7:F7"/>
    <mergeCell ref="A1:F1"/>
    <mergeCell ref="A2:F2"/>
    <mergeCell ref="A3:F3"/>
    <mergeCell ref="A8:F8"/>
    <mergeCell ref="A5:F5"/>
  </mergeCells>
  <printOptions/>
  <pageMargins left="0.75" right="0.75" top="0.68" bottom="0.38" header="0.5" footer="0.29"/>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5:R265"/>
  <sheetViews>
    <sheetView tabSelected="1" workbookViewId="0" topLeftCell="A1">
      <selection activeCell="J108" sqref="J108"/>
    </sheetView>
  </sheetViews>
  <sheetFormatPr defaultColWidth="9.33203125" defaultRowHeight="12.75"/>
  <cols>
    <col min="1" max="1" width="5.33203125" style="12" customWidth="1"/>
    <col min="2" max="3" width="4.66015625" style="12" customWidth="1"/>
    <col min="4" max="4" width="20.5" style="12" customWidth="1"/>
    <col min="5" max="5" width="14.83203125" style="12" customWidth="1"/>
    <col min="6" max="6" width="15.16015625" style="12" customWidth="1"/>
    <col min="7" max="7" width="17" style="12" customWidth="1"/>
    <col min="8" max="8" width="11.16015625" style="12" customWidth="1"/>
    <col min="9" max="9" width="19.33203125" style="12" customWidth="1"/>
    <col min="10" max="10" width="12.66015625" style="12" customWidth="1"/>
    <col min="11" max="16384" width="9.33203125" style="12" customWidth="1"/>
  </cols>
  <sheetData>
    <row r="5" spans="1:2" ht="12.75">
      <c r="A5" s="11" t="s">
        <v>87</v>
      </c>
      <c r="B5" s="4" t="s">
        <v>168</v>
      </c>
    </row>
    <row r="6" spans="1:2" ht="12.75">
      <c r="A6" s="13"/>
      <c r="B6" s="4" t="s">
        <v>169</v>
      </c>
    </row>
    <row r="7" ht="12.75">
      <c r="A7" s="13"/>
    </row>
    <row r="8" spans="1:2" ht="12.75">
      <c r="A8" s="11" t="s">
        <v>88</v>
      </c>
      <c r="B8" s="4" t="s">
        <v>89</v>
      </c>
    </row>
    <row r="9" spans="1:10" ht="12.75">
      <c r="A9" s="13"/>
      <c r="B9" s="137" t="s">
        <v>209</v>
      </c>
      <c r="C9" s="137"/>
      <c r="D9" s="137"/>
      <c r="E9" s="137"/>
      <c r="F9" s="137"/>
      <c r="G9" s="137"/>
      <c r="H9" s="137"/>
      <c r="I9" s="137"/>
      <c r="J9" s="137"/>
    </row>
    <row r="10" spans="1:10" ht="12.75">
      <c r="A10" s="13"/>
      <c r="B10" s="137"/>
      <c r="C10" s="137"/>
      <c r="D10" s="137"/>
      <c r="E10" s="137"/>
      <c r="F10" s="137"/>
      <c r="G10" s="137"/>
      <c r="H10" s="137"/>
      <c r="I10" s="137"/>
      <c r="J10" s="137"/>
    </row>
    <row r="11" spans="1:10" ht="12.75">
      <c r="A11" s="13"/>
      <c r="B11" s="143"/>
      <c r="C11" s="143"/>
      <c r="D11" s="143"/>
      <c r="E11" s="143"/>
      <c r="F11" s="143"/>
      <c r="G11" s="143"/>
      <c r="H11" s="143"/>
      <c r="I11" s="143"/>
      <c r="J11" s="143"/>
    </row>
    <row r="12" ht="12.75">
      <c r="A12" s="13"/>
    </row>
    <row r="13" spans="1:10" ht="12.75">
      <c r="A13" s="13"/>
      <c r="B13" s="137" t="s">
        <v>245</v>
      </c>
      <c r="C13" s="137"/>
      <c r="D13" s="137"/>
      <c r="E13" s="137"/>
      <c r="F13" s="137"/>
      <c r="G13" s="137"/>
      <c r="H13" s="137"/>
      <c r="I13" s="137"/>
      <c r="J13" s="137"/>
    </row>
    <row r="14" spans="1:10" ht="12.75">
      <c r="A14" s="13"/>
      <c r="B14" s="137"/>
      <c r="C14" s="137"/>
      <c r="D14" s="137"/>
      <c r="E14" s="137"/>
      <c r="F14" s="137"/>
      <c r="G14" s="137"/>
      <c r="H14" s="137"/>
      <c r="I14" s="137"/>
      <c r="J14" s="137"/>
    </row>
    <row r="15" spans="1:10" ht="12.75">
      <c r="A15" s="13"/>
      <c r="B15" s="137"/>
      <c r="C15" s="137"/>
      <c r="D15" s="137"/>
      <c r="E15" s="137"/>
      <c r="F15" s="137"/>
      <c r="G15" s="137"/>
      <c r="H15" s="137"/>
      <c r="I15" s="137"/>
      <c r="J15" s="137"/>
    </row>
    <row r="16" spans="1:10" ht="12.75" customHeight="1">
      <c r="A16" s="13"/>
      <c r="B16" s="143"/>
      <c r="C16" s="143"/>
      <c r="D16" s="143"/>
      <c r="E16" s="143"/>
      <c r="F16" s="143"/>
      <c r="G16" s="143"/>
      <c r="H16" s="143"/>
      <c r="I16" s="143"/>
      <c r="J16" s="143"/>
    </row>
    <row r="17" spans="1:10" ht="12.75">
      <c r="A17" s="13"/>
      <c r="B17" s="143"/>
      <c r="C17" s="143"/>
      <c r="D17" s="143"/>
      <c r="E17" s="143"/>
      <c r="F17" s="143"/>
      <c r="G17" s="143"/>
      <c r="H17" s="143"/>
      <c r="I17" s="143"/>
      <c r="J17" s="143"/>
    </row>
    <row r="18" spans="1:10" ht="12.75">
      <c r="A18" s="13"/>
      <c r="B18" s="143"/>
      <c r="C18" s="143"/>
      <c r="D18" s="143"/>
      <c r="E18" s="143"/>
      <c r="F18" s="143"/>
      <c r="G18" s="143"/>
      <c r="H18" s="143"/>
      <c r="I18" s="143"/>
      <c r="J18" s="143"/>
    </row>
    <row r="19" ht="12.75">
      <c r="A19" s="13"/>
    </row>
    <row r="20" spans="1:2" ht="12.75">
      <c r="A20" s="11" t="s">
        <v>90</v>
      </c>
      <c r="B20" s="4" t="s">
        <v>155</v>
      </c>
    </row>
    <row r="21" spans="1:2" ht="12.75">
      <c r="A21" s="13"/>
      <c r="B21" s="12" t="s">
        <v>166</v>
      </c>
    </row>
    <row r="22" ht="12.75">
      <c r="A22" s="13"/>
    </row>
    <row r="23" spans="1:2" ht="12.75">
      <c r="A23" s="11" t="s">
        <v>91</v>
      </c>
      <c r="B23" s="4" t="s">
        <v>92</v>
      </c>
    </row>
    <row r="24" spans="1:2" ht="12.75">
      <c r="A24" s="13"/>
      <c r="B24" s="12" t="s">
        <v>167</v>
      </c>
    </row>
    <row r="25" ht="12.75">
      <c r="A25" s="13"/>
    </row>
    <row r="26" spans="1:2" ht="12.75">
      <c r="A26" s="11" t="s">
        <v>93</v>
      </c>
      <c r="B26" s="4" t="s">
        <v>94</v>
      </c>
    </row>
    <row r="27" spans="1:10" ht="12.75">
      <c r="A27" s="13"/>
      <c r="B27" s="15" t="s">
        <v>269</v>
      </c>
      <c r="C27" s="15"/>
      <c r="D27" s="15"/>
      <c r="E27" s="15"/>
      <c r="F27" s="15"/>
      <c r="G27" s="15"/>
      <c r="H27" s="15"/>
      <c r="I27" s="15"/>
      <c r="J27" s="15"/>
    </row>
    <row r="28" ht="12.75">
      <c r="A28" s="13"/>
    </row>
    <row r="29" spans="1:2" ht="12.75">
      <c r="A29" s="11" t="s">
        <v>95</v>
      </c>
      <c r="B29" s="4" t="s">
        <v>96</v>
      </c>
    </row>
    <row r="30" spans="1:10" ht="12.75">
      <c r="A30" s="13"/>
      <c r="B30" s="141" t="s">
        <v>36</v>
      </c>
      <c r="C30" s="141"/>
      <c r="D30" s="141"/>
      <c r="E30" s="141"/>
      <c r="F30" s="141"/>
      <c r="G30" s="141"/>
      <c r="H30" s="141"/>
      <c r="I30" s="141"/>
      <c r="J30" s="141"/>
    </row>
    <row r="31" ht="12.75">
      <c r="A31" s="13"/>
    </row>
    <row r="32" spans="1:2" ht="12.75">
      <c r="A32" s="11" t="s">
        <v>97</v>
      </c>
      <c r="B32" s="4" t="s">
        <v>98</v>
      </c>
    </row>
    <row r="33" spans="1:10" ht="12.75">
      <c r="A33" s="13"/>
      <c r="B33" s="137" t="s">
        <v>246</v>
      </c>
      <c r="C33" s="137"/>
      <c r="D33" s="137"/>
      <c r="E33" s="137"/>
      <c r="F33" s="137"/>
      <c r="G33" s="137"/>
      <c r="H33" s="137"/>
      <c r="I33" s="137"/>
      <c r="J33" s="137"/>
    </row>
    <row r="34" spans="1:10" ht="12.75">
      <c r="A34" s="13"/>
      <c r="B34" s="137"/>
      <c r="C34" s="137"/>
      <c r="D34" s="137"/>
      <c r="E34" s="137"/>
      <c r="F34" s="137"/>
      <c r="G34" s="137"/>
      <c r="H34" s="137"/>
      <c r="I34" s="137"/>
      <c r="J34" s="137"/>
    </row>
    <row r="35" spans="1:10" ht="12.75">
      <c r="A35" s="13"/>
      <c r="B35" s="22"/>
      <c r="C35" s="22"/>
      <c r="D35" s="22"/>
      <c r="E35" s="22"/>
      <c r="F35" s="22"/>
      <c r="G35" s="22"/>
      <c r="H35" s="22"/>
      <c r="I35" s="22"/>
      <c r="J35" s="22"/>
    </row>
    <row r="36" spans="1:2" ht="12.75">
      <c r="A36" s="11" t="s">
        <v>99</v>
      </c>
      <c r="B36" s="4" t="s">
        <v>100</v>
      </c>
    </row>
    <row r="37" spans="1:10" ht="12.75">
      <c r="A37" s="11"/>
      <c r="B37" s="15" t="s">
        <v>37</v>
      </c>
      <c r="C37" s="15"/>
      <c r="D37" s="15"/>
      <c r="E37" s="15"/>
      <c r="F37" s="15"/>
      <c r="G37" s="15"/>
      <c r="H37" s="15"/>
      <c r="I37" s="15"/>
      <c r="J37" s="15"/>
    </row>
    <row r="38" ht="12.75">
      <c r="A38" s="13"/>
    </row>
    <row r="39" spans="1:4" ht="12.75">
      <c r="A39" s="58" t="s">
        <v>101</v>
      </c>
      <c r="B39" s="59" t="s">
        <v>102</v>
      </c>
      <c r="C39" s="27"/>
      <c r="D39" s="27"/>
    </row>
    <row r="40" spans="1:10" ht="12.75">
      <c r="A40" s="60"/>
      <c r="B40" s="61" t="s">
        <v>170</v>
      </c>
      <c r="C40" s="61"/>
      <c r="D40" s="61"/>
      <c r="E40" s="15"/>
      <c r="F40" s="15"/>
      <c r="G40" s="15"/>
      <c r="H40" s="15"/>
      <c r="I40" s="15"/>
      <c r="J40" s="15"/>
    </row>
    <row r="41" spans="1:10" ht="12.75">
      <c r="A41" s="60"/>
      <c r="B41" s="61"/>
      <c r="C41" s="61"/>
      <c r="D41" s="61"/>
      <c r="E41" s="6" t="s">
        <v>247</v>
      </c>
      <c r="F41" s="6"/>
      <c r="G41" s="117"/>
      <c r="H41" s="117"/>
      <c r="I41" s="15"/>
      <c r="J41" s="15"/>
    </row>
    <row r="42" spans="1:10" ht="12.75">
      <c r="A42" s="60"/>
      <c r="B42" s="61"/>
      <c r="C42" s="61"/>
      <c r="D42" s="61"/>
      <c r="E42" s="6" t="s">
        <v>274</v>
      </c>
      <c r="F42" s="6"/>
      <c r="G42" s="6"/>
      <c r="H42" s="6"/>
      <c r="I42" s="15"/>
      <c r="J42" s="15"/>
    </row>
    <row r="43" spans="1:10" ht="12.75">
      <c r="A43" s="60"/>
      <c r="B43" s="61"/>
      <c r="C43" s="61"/>
      <c r="D43" s="61"/>
      <c r="E43" s="6" t="s">
        <v>248</v>
      </c>
      <c r="F43" s="6"/>
      <c r="G43" s="6"/>
      <c r="H43" s="6"/>
      <c r="I43" s="15"/>
      <c r="J43" s="15"/>
    </row>
    <row r="44" spans="1:10" ht="12.75">
      <c r="A44" s="60"/>
      <c r="B44" s="61"/>
      <c r="C44" s="61"/>
      <c r="D44" s="61"/>
      <c r="E44" s="6" t="s">
        <v>31</v>
      </c>
      <c r="F44" s="82"/>
      <c r="G44" s="82"/>
      <c r="H44" s="82"/>
      <c r="I44" s="15"/>
      <c r="J44" s="15"/>
    </row>
    <row r="45" spans="1:10" ht="12.75">
      <c r="A45" s="60"/>
      <c r="B45" s="61"/>
      <c r="C45" s="61"/>
      <c r="D45" s="61"/>
      <c r="E45" s="15"/>
      <c r="F45" s="83"/>
      <c r="G45" s="83"/>
      <c r="H45" s="83"/>
      <c r="I45" s="15"/>
      <c r="J45" s="15"/>
    </row>
    <row r="46" spans="1:10" ht="12.75">
      <c r="A46" s="60"/>
      <c r="B46" s="61"/>
      <c r="C46" s="61"/>
      <c r="D46" t="s">
        <v>30</v>
      </c>
      <c r="E46" s="91">
        <v>8633</v>
      </c>
      <c r="F46" s="84"/>
      <c r="G46" s="85"/>
      <c r="H46" s="86"/>
      <c r="I46" s="15"/>
      <c r="J46" s="15"/>
    </row>
    <row r="47" spans="1:10" ht="12.75">
      <c r="A47" s="60"/>
      <c r="B47" s="61"/>
      <c r="C47" s="61"/>
      <c r="D47" t="s">
        <v>26</v>
      </c>
      <c r="E47" s="91">
        <v>1739</v>
      </c>
      <c r="F47" s="86"/>
      <c r="G47" s="85"/>
      <c r="H47" s="86"/>
      <c r="I47" s="15"/>
      <c r="J47" s="15"/>
    </row>
    <row r="48" spans="1:10" ht="12.75">
      <c r="A48" s="60"/>
      <c r="B48" s="61"/>
      <c r="C48" s="61"/>
      <c r="D48" t="s">
        <v>29</v>
      </c>
      <c r="E48" s="91">
        <v>1249</v>
      </c>
      <c r="F48" s="86"/>
      <c r="G48" s="85"/>
      <c r="H48" s="86"/>
      <c r="I48" s="15"/>
      <c r="J48" s="15"/>
    </row>
    <row r="49" spans="1:10" ht="12.75">
      <c r="A49" s="60"/>
      <c r="B49" s="61"/>
      <c r="C49" s="61"/>
      <c r="D49" t="s">
        <v>38</v>
      </c>
      <c r="E49" s="91">
        <v>1109</v>
      </c>
      <c r="F49" s="86"/>
      <c r="G49" s="85"/>
      <c r="H49" s="86"/>
      <c r="I49" s="15"/>
      <c r="J49" s="15"/>
    </row>
    <row r="50" spans="1:10" ht="12.75">
      <c r="A50" s="60"/>
      <c r="B50" s="61"/>
      <c r="C50" s="61"/>
      <c r="D50" t="s">
        <v>27</v>
      </c>
      <c r="E50" s="91">
        <v>916</v>
      </c>
      <c r="F50" s="86"/>
      <c r="G50" s="85"/>
      <c r="H50" s="86"/>
      <c r="I50" s="15"/>
      <c r="J50" s="15"/>
    </row>
    <row r="51" spans="1:10" ht="12.75">
      <c r="A51" s="60"/>
      <c r="B51" s="61"/>
      <c r="C51" s="61"/>
      <c r="D51" t="s">
        <v>28</v>
      </c>
      <c r="E51" s="91">
        <v>730</v>
      </c>
      <c r="F51" s="86"/>
      <c r="G51" s="85"/>
      <c r="H51" s="86"/>
      <c r="I51" s="15"/>
      <c r="J51" s="15"/>
    </row>
    <row r="52" spans="1:10" ht="12.75">
      <c r="A52" s="60"/>
      <c r="B52" s="61"/>
      <c r="C52" s="61"/>
      <c r="D52" t="s">
        <v>39</v>
      </c>
      <c r="E52" s="91">
        <v>672</v>
      </c>
      <c r="F52" s="86"/>
      <c r="G52" s="85"/>
      <c r="H52" s="86"/>
      <c r="I52" s="15"/>
      <c r="J52" s="15"/>
    </row>
    <row r="53" spans="1:10" ht="12.75">
      <c r="A53" s="60"/>
      <c r="B53" s="61"/>
      <c r="C53" s="61"/>
      <c r="D53" t="s">
        <v>187</v>
      </c>
      <c r="E53" s="91">
        <v>11</v>
      </c>
      <c r="F53" s="86"/>
      <c r="G53" s="85"/>
      <c r="H53" s="86"/>
      <c r="I53" s="15"/>
      <c r="J53" s="15"/>
    </row>
    <row r="54" spans="1:10" ht="13.5" thickBot="1">
      <c r="A54" s="60"/>
      <c r="B54" s="61"/>
      <c r="C54" s="61"/>
      <c r="D54" s="61"/>
      <c r="E54" s="68">
        <f>SUM(E46:E53)</f>
        <v>15059</v>
      </c>
      <c r="F54" s="87"/>
      <c r="G54" s="87"/>
      <c r="H54" s="87"/>
      <c r="I54" s="15"/>
      <c r="J54" s="15"/>
    </row>
    <row r="55" spans="1:10" ht="13.5" thickTop="1">
      <c r="A55" s="60"/>
      <c r="B55" s="61"/>
      <c r="C55" s="61"/>
      <c r="D55" s="61"/>
      <c r="E55" s="15"/>
      <c r="F55" s="15"/>
      <c r="G55" s="15"/>
      <c r="H55" s="15"/>
      <c r="I55" s="15"/>
      <c r="J55" s="15"/>
    </row>
    <row r="56" spans="1:2" ht="12.75" customHeight="1">
      <c r="A56" s="11" t="s">
        <v>103</v>
      </c>
      <c r="B56" s="4" t="s">
        <v>135</v>
      </c>
    </row>
    <row r="57" spans="1:10" ht="12.75">
      <c r="A57" s="13"/>
      <c r="B57" s="141" t="s">
        <v>171</v>
      </c>
      <c r="C57" s="141"/>
      <c r="D57" s="141"/>
      <c r="E57" s="141"/>
      <c r="F57" s="141"/>
      <c r="G57" s="141"/>
      <c r="H57" s="141"/>
      <c r="I57" s="141"/>
      <c r="J57" s="141"/>
    </row>
    <row r="58" ht="12.75">
      <c r="A58" s="13"/>
    </row>
    <row r="59" spans="1:2" ht="12.75">
      <c r="A59" s="11" t="s">
        <v>104</v>
      </c>
      <c r="B59" s="4" t="s">
        <v>137</v>
      </c>
    </row>
    <row r="60" spans="1:10" ht="12.75">
      <c r="A60" s="13"/>
      <c r="B60" s="137" t="s">
        <v>40</v>
      </c>
      <c r="C60" s="137"/>
      <c r="D60" s="137"/>
      <c r="E60" s="137"/>
      <c r="F60" s="137"/>
      <c r="G60" s="137"/>
      <c r="H60" s="137"/>
      <c r="I60" s="137"/>
      <c r="J60" s="137"/>
    </row>
    <row r="61" spans="1:10" ht="12.75">
      <c r="A61" s="13"/>
      <c r="B61" s="137"/>
      <c r="C61" s="137"/>
      <c r="D61" s="137"/>
      <c r="E61" s="137"/>
      <c r="F61" s="137"/>
      <c r="G61" s="137"/>
      <c r="H61" s="137"/>
      <c r="I61" s="137"/>
      <c r="J61" s="137"/>
    </row>
    <row r="62" spans="1:10" ht="12.75">
      <c r="A62" s="13"/>
      <c r="B62" s="142"/>
      <c r="C62" s="142"/>
      <c r="D62" s="142"/>
      <c r="E62" s="142"/>
      <c r="F62" s="142"/>
      <c r="G62" s="142"/>
      <c r="H62" s="142"/>
      <c r="I62" s="142"/>
      <c r="J62" s="142"/>
    </row>
    <row r="63" spans="1:10" ht="12.75">
      <c r="A63" s="13"/>
      <c r="B63" s="132" t="s">
        <v>172</v>
      </c>
      <c r="C63" s="132"/>
      <c r="D63" s="132"/>
      <c r="E63" s="132"/>
      <c r="F63" s="132"/>
      <c r="G63" s="132"/>
      <c r="H63" s="132"/>
      <c r="I63" s="132"/>
      <c r="J63" s="132"/>
    </row>
    <row r="64" spans="1:10" ht="12.75">
      <c r="A64" s="13"/>
      <c r="C64" s="43"/>
      <c r="D64" s="43"/>
      <c r="E64" s="43"/>
      <c r="F64" s="43"/>
      <c r="G64" s="43"/>
      <c r="H64" s="43"/>
      <c r="I64" s="43"/>
      <c r="J64" s="43"/>
    </row>
    <row r="65" spans="1:10" ht="12.75">
      <c r="A65" s="13"/>
      <c r="C65" s="43"/>
      <c r="D65" s="43"/>
      <c r="E65" s="43"/>
      <c r="F65" s="43"/>
      <c r="G65" s="43"/>
      <c r="H65" s="43"/>
      <c r="I65" s="43"/>
      <c r="J65" s="43"/>
    </row>
    <row r="66" spans="1:10" ht="12.75">
      <c r="A66" s="13"/>
      <c r="C66" s="43"/>
      <c r="D66" s="43"/>
      <c r="E66" s="43"/>
      <c r="F66" s="43"/>
      <c r="G66" s="43"/>
      <c r="H66" s="43"/>
      <c r="I66" s="43"/>
      <c r="J66" s="43"/>
    </row>
    <row r="67" spans="1:10" ht="12.75">
      <c r="A67" s="13"/>
      <c r="C67" s="43"/>
      <c r="D67" s="43"/>
      <c r="E67" s="43"/>
      <c r="F67" s="43"/>
      <c r="G67" s="43"/>
      <c r="H67" s="43"/>
      <c r="I67" s="43"/>
      <c r="J67" s="43"/>
    </row>
    <row r="68" spans="1:10" ht="12.75">
      <c r="A68" s="13"/>
      <c r="C68" s="43"/>
      <c r="D68" s="43"/>
      <c r="E68" s="43"/>
      <c r="F68" s="43"/>
      <c r="G68" s="43"/>
      <c r="H68" s="43"/>
      <c r="I68" s="43"/>
      <c r="J68" s="43"/>
    </row>
    <row r="69" spans="1:2" ht="12.75">
      <c r="A69" s="11" t="s">
        <v>105</v>
      </c>
      <c r="B69" s="4" t="s">
        <v>141</v>
      </c>
    </row>
    <row r="70" spans="1:2" ht="12.75">
      <c r="A70" s="13"/>
      <c r="B70" s="12" t="s">
        <v>173</v>
      </c>
    </row>
    <row r="71" spans="1:10" ht="12.75">
      <c r="A71" s="13"/>
      <c r="B71" s="141" t="s">
        <v>174</v>
      </c>
      <c r="C71" s="141"/>
      <c r="D71" s="141"/>
      <c r="E71" s="141"/>
      <c r="F71" s="141"/>
      <c r="G71" s="141"/>
      <c r="H71" s="141"/>
      <c r="I71" s="141"/>
      <c r="J71" s="141"/>
    </row>
    <row r="72" spans="1:10" ht="12.75">
      <c r="A72" s="13"/>
      <c r="B72" s="15"/>
      <c r="C72" s="15"/>
      <c r="D72" s="15"/>
      <c r="E72" s="15"/>
      <c r="F72" s="15"/>
      <c r="G72" s="15"/>
      <c r="H72" s="15"/>
      <c r="I72" s="15"/>
      <c r="J72" s="15"/>
    </row>
    <row r="73" spans="1:10" ht="12.75">
      <c r="A73" s="13"/>
      <c r="B73" s="15" t="s">
        <v>50</v>
      </c>
      <c r="C73" s="133" t="s">
        <v>193</v>
      </c>
      <c r="D73" s="134"/>
      <c r="E73" s="134"/>
      <c r="F73" s="134"/>
      <c r="G73" s="134"/>
      <c r="H73" s="134"/>
      <c r="I73" s="134"/>
      <c r="J73" s="134"/>
    </row>
    <row r="74" spans="1:10" ht="12.75">
      <c r="A74" s="13"/>
      <c r="B74" s="15"/>
      <c r="C74" s="134"/>
      <c r="D74" s="134"/>
      <c r="E74" s="134"/>
      <c r="F74" s="134"/>
      <c r="G74" s="134"/>
      <c r="H74" s="134"/>
      <c r="I74" s="134"/>
      <c r="J74" s="134"/>
    </row>
    <row r="75" spans="1:10" ht="12.75">
      <c r="A75" s="13"/>
      <c r="B75" s="52"/>
      <c r="C75" s="134"/>
      <c r="D75" s="134"/>
      <c r="E75" s="134"/>
      <c r="F75" s="134"/>
      <c r="G75" s="134"/>
      <c r="H75" s="134"/>
      <c r="I75" s="134"/>
      <c r="J75" s="134"/>
    </row>
    <row r="76" ht="12.75" customHeight="1">
      <c r="A76" s="13"/>
    </row>
    <row r="77" spans="1:10" ht="12.75" customHeight="1">
      <c r="A77" s="13"/>
      <c r="B77" s="15" t="s">
        <v>176</v>
      </c>
      <c r="C77" s="133" t="s">
        <v>194</v>
      </c>
      <c r="D77" s="134"/>
      <c r="E77" s="134"/>
      <c r="F77" s="134"/>
      <c r="G77" s="134"/>
      <c r="H77" s="134"/>
      <c r="I77" s="134"/>
      <c r="J77" s="134"/>
    </row>
    <row r="78" spans="1:10" ht="12.75" customHeight="1">
      <c r="A78" s="13"/>
      <c r="B78" s="15"/>
      <c r="C78" s="134"/>
      <c r="D78" s="134"/>
      <c r="E78" s="134"/>
      <c r="F78" s="134"/>
      <c r="G78" s="134"/>
      <c r="H78" s="134"/>
      <c r="I78" s="134"/>
      <c r="J78" s="134"/>
    </row>
    <row r="79" spans="1:10" ht="12.75" customHeight="1">
      <c r="A79" s="13"/>
      <c r="B79" s="52"/>
      <c r="C79" s="134"/>
      <c r="D79" s="134"/>
      <c r="E79" s="134"/>
      <c r="F79" s="134"/>
      <c r="G79" s="134"/>
      <c r="H79" s="134"/>
      <c r="I79" s="134"/>
      <c r="J79" s="134"/>
    </row>
    <row r="80" spans="1:10" ht="12.75" customHeight="1">
      <c r="A80" s="13"/>
      <c r="B80" s="52"/>
      <c r="C80" s="53"/>
      <c r="D80" s="53"/>
      <c r="E80" s="53"/>
      <c r="F80" s="53"/>
      <c r="G80" s="53"/>
      <c r="H80" s="53"/>
      <c r="I80" s="53"/>
      <c r="J80" s="53"/>
    </row>
    <row r="81" spans="1:10" ht="12.75">
      <c r="A81" s="13"/>
      <c r="B81" s="15" t="s">
        <v>195</v>
      </c>
      <c r="C81" s="133" t="s">
        <v>175</v>
      </c>
      <c r="D81" s="134"/>
      <c r="E81" s="134"/>
      <c r="F81" s="134"/>
      <c r="G81" s="134"/>
      <c r="H81" s="134"/>
      <c r="I81" s="134"/>
      <c r="J81" s="134"/>
    </row>
    <row r="82" ht="12.75">
      <c r="A82" s="13"/>
    </row>
    <row r="83" spans="1:2" ht="12.75">
      <c r="A83" s="13"/>
      <c r="B83" s="12" t="s">
        <v>41</v>
      </c>
    </row>
    <row r="84" ht="12.75">
      <c r="A84" s="13"/>
    </row>
    <row r="85" spans="1:2" ht="12.75">
      <c r="A85" s="11" t="s">
        <v>106</v>
      </c>
      <c r="B85" s="4" t="s">
        <v>107</v>
      </c>
    </row>
    <row r="86" spans="1:2" ht="12.75">
      <c r="A86" s="13"/>
      <c r="B86" s="12" t="s">
        <v>177</v>
      </c>
    </row>
    <row r="87" ht="12.75">
      <c r="A87" s="13"/>
    </row>
    <row r="88" spans="1:2" ht="12.75">
      <c r="A88" s="11" t="s">
        <v>108</v>
      </c>
      <c r="B88" s="4" t="s">
        <v>109</v>
      </c>
    </row>
    <row r="89" spans="1:10" ht="12.75">
      <c r="A89" s="11"/>
      <c r="B89" s="4"/>
      <c r="G89" s="11"/>
      <c r="H89" s="11"/>
      <c r="I89" s="11" t="s">
        <v>278</v>
      </c>
      <c r="J89" s="11"/>
    </row>
    <row r="90" spans="1:10" ht="12.75">
      <c r="A90" s="11"/>
      <c r="B90" s="4"/>
      <c r="G90" s="11"/>
      <c r="H90" s="11"/>
      <c r="I90" s="11" t="s">
        <v>31</v>
      </c>
      <c r="J90" s="11"/>
    </row>
    <row r="91" spans="1:10" ht="9.75" customHeight="1">
      <c r="A91" s="11"/>
      <c r="B91" s="4"/>
      <c r="G91" s="11"/>
      <c r="H91" s="11"/>
      <c r="I91" s="11"/>
      <c r="J91" s="11"/>
    </row>
    <row r="92" spans="1:10" ht="12.75">
      <c r="A92" s="11"/>
      <c r="B92" s="4"/>
      <c r="C92" s="12" t="s">
        <v>214</v>
      </c>
      <c r="G92" s="23"/>
      <c r="H92" s="21"/>
      <c r="I92" s="23"/>
      <c r="J92" s="21"/>
    </row>
    <row r="93" spans="1:10" ht="12.75">
      <c r="A93" s="11"/>
      <c r="B93" s="4"/>
      <c r="C93" s="94" t="s">
        <v>272</v>
      </c>
      <c r="D93" s="94"/>
      <c r="G93" s="23"/>
      <c r="H93" s="21"/>
      <c r="I93" s="23">
        <v>1370</v>
      </c>
      <c r="J93" s="21"/>
    </row>
    <row r="94" spans="1:10" ht="12.75">
      <c r="A94" s="11"/>
      <c r="B94" s="4"/>
      <c r="C94" s="12" t="s">
        <v>215</v>
      </c>
      <c r="G94" s="23"/>
      <c r="H94" s="93"/>
      <c r="I94" s="23"/>
      <c r="J94" s="93"/>
    </row>
    <row r="95" spans="1:10" ht="12.75">
      <c r="A95" s="11"/>
      <c r="B95" s="4"/>
      <c r="C95" s="94" t="s">
        <v>273</v>
      </c>
      <c r="D95" s="94"/>
      <c r="G95" s="54"/>
      <c r="H95" s="93"/>
      <c r="I95" s="23">
        <v>5463</v>
      </c>
      <c r="J95" s="93" t="s">
        <v>220</v>
      </c>
    </row>
    <row r="96" spans="1:10" ht="13.5" thickBot="1">
      <c r="A96" s="11"/>
      <c r="B96" s="4"/>
      <c r="G96" s="54"/>
      <c r="H96" s="23"/>
      <c r="I96" s="66">
        <f>I93+I95</f>
        <v>6833</v>
      </c>
      <c r="J96" s="23"/>
    </row>
    <row r="97" spans="1:7" ht="13.5" thickTop="1">
      <c r="A97" s="13"/>
      <c r="G97" s="25"/>
    </row>
    <row r="98" spans="1:7" ht="12.75">
      <c r="A98" s="13"/>
      <c r="C98" s="12" t="s">
        <v>217</v>
      </c>
      <c r="G98" s="25"/>
    </row>
    <row r="99" spans="1:7" ht="12.75">
      <c r="A99" s="13"/>
      <c r="C99" s="95" t="s">
        <v>219</v>
      </c>
      <c r="G99" s="25"/>
    </row>
    <row r="100" spans="1:10" ht="13.5" thickBot="1">
      <c r="A100" s="13"/>
      <c r="C100" s="12" t="s">
        <v>218</v>
      </c>
      <c r="G100" s="54"/>
      <c r="H100" s="93"/>
      <c r="I100" s="18">
        <v>1152</v>
      </c>
      <c r="J100" s="93" t="s">
        <v>216</v>
      </c>
    </row>
    <row r="101" spans="1:7" ht="13.5" thickTop="1">
      <c r="A101" s="13"/>
      <c r="G101" s="25"/>
    </row>
    <row r="102" spans="1:7" ht="13.5">
      <c r="A102" s="13"/>
      <c r="C102" s="96" t="s">
        <v>223</v>
      </c>
      <c r="G102" s="25"/>
    </row>
    <row r="103" spans="1:4" ht="13.5">
      <c r="A103" s="13"/>
      <c r="C103" s="93" t="s">
        <v>220</v>
      </c>
      <c r="D103" s="96" t="s">
        <v>268</v>
      </c>
    </row>
    <row r="104" spans="1:4" ht="13.5">
      <c r="A104" s="13"/>
      <c r="C104" s="93" t="s">
        <v>216</v>
      </c>
      <c r="D104" s="96" t="s">
        <v>221</v>
      </c>
    </row>
    <row r="105" spans="1:4" ht="13.5">
      <c r="A105" s="13"/>
      <c r="D105" s="96" t="s">
        <v>222</v>
      </c>
    </row>
    <row r="106" spans="1:4" ht="13.5">
      <c r="A106" s="13"/>
      <c r="D106" s="96"/>
    </row>
    <row r="107" spans="1:2" ht="12.75">
      <c r="A107" s="11" t="s">
        <v>110</v>
      </c>
      <c r="B107" s="4" t="s">
        <v>111</v>
      </c>
    </row>
    <row r="108" spans="1:2" ht="12.75">
      <c r="A108" s="13"/>
      <c r="B108" s="12" t="s">
        <v>178</v>
      </c>
    </row>
    <row r="109" ht="12.75">
      <c r="A109" s="13"/>
    </row>
    <row r="110" spans="1:2" ht="12.75">
      <c r="A110" s="11" t="s">
        <v>112</v>
      </c>
      <c r="B110" s="4" t="s">
        <v>189</v>
      </c>
    </row>
    <row r="111" spans="1:9" ht="12.75">
      <c r="A111" s="11"/>
      <c r="B111" s="4"/>
      <c r="I111" s="11" t="s">
        <v>278</v>
      </c>
    </row>
    <row r="112" spans="1:9" ht="12.75">
      <c r="A112" s="11"/>
      <c r="B112" s="4"/>
      <c r="I112" s="11" t="s">
        <v>31</v>
      </c>
    </row>
    <row r="113" spans="1:9" ht="12.75">
      <c r="A113" s="13"/>
      <c r="B113" s="12" t="s">
        <v>190</v>
      </c>
      <c r="I113" s="23">
        <f>+'Income Statement'!I27</f>
        <v>4116</v>
      </c>
    </row>
    <row r="114" spans="1:9" ht="12.75">
      <c r="A114" s="13"/>
      <c r="B114" s="12" t="s">
        <v>191</v>
      </c>
      <c r="I114" s="23">
        <f>-E144</f>
        <v>-777</v>
      </c>
    </row>
    <row r="115" spans="1:9" ht="12.75">
      <c r="A115" s="13"/>
      <c r="I115" s="79"/>
    </row>
    <row r="116" spans="1:9" ht="13.5" thickBot="1">
      <c r="A116" s="13"/>
      <c r="B116" s="12" t="s">
        <v>198</v>
      </c>
      <c r="I116" s="18">
        <f>+I113+I114</f>
        <v>3339</v>
      </c>
    </row>
    <row r="117" ht="13.5" thickTop="1">
      <c r="A117" s="13"/>
    </row>
    <row r="118" ht="12.75">
      <c r="A118" s="13"/>
    </row>
    <row r="119" spans="1:2" ht="12.75">
      <c r="A119" s="11" t="s">
        <v>196</v>
      </c>
      <c r="B119" s="4" t="s">
        <v>113</v>
      </c>
    </row>
    <row r="120" spans="1:9" ht="12.75">
      <c r="A120" s="13"/>
      <c r="I120" s="11" t="s">
        <v>278</v>
      </c>
    </row>
    <row r="121" spans="1:9" ht="12.75">
      <c r="A121" s="13"/>
      <c r="I121" s="11" t="s">
        <v>31</v>
      </c>
    </row>
    <row r="122" spans="1:9" ht="12.75">
      <c r="A122" s="13"/>
      <c r="B122" s="12" t="s">
        <v>24</v>
      </c>
      <c r="I122" s="55">
        <f>+'Balance Sheet'!D18</f>
        <v>2084</v>
      </c>
    </row>
    <row r="123" spans="1:9" ht="12.75">
      <c r="A123" s="13"/>
      <c r="B123" s="12" t="s">
        <v>114</v>
      </c>
      <c r="I123" s="54">
        <f>+'Balance Sheet'!D19</f>
        <v>670</v>
      </c>
    </row>
    <row r="124" spans="1:9" ht="12.75">
      <c r="A124" s="13"/>
      <c r="B124" s="12" t="s">
        <v>25</v>
      </c>
      <c r="I124" s="54">
        <f>-'Balance Sheet'!D24</f>
        <v>-487</v>
      </c>
    </row>
    <row r="125" ht="13.5" thickBot="1">
      <c r="I125" s="66">
        <f>SUM(I122:I124)</f>
        <v>2267</v>
      </c>
    </row>
    <row r="126" ht="13.5" thickTop="1"/>
    <row r="130" spans="1:10" ht="12.75">
      <c r="A130" s="11" t="s">
        <v>115</v>
      </c>
      <c r="B130" s="115" t="s">
        <v>156</v>
      </c>
      <c r="C130" s="142"/>
      <c r="D130" s="142"/>
      <c r="E130" s="142"/>
      <c r="F130" s="142"/>
      <c r="G130" s="142"/>
      <c r="H130" s="142"/>
      <c r="I130" s="142"/>
      <c r="J130" s="142"/>
    </row>
    <row r="131" spans="1:10" ht="12.75">
      <c r="A131" s="11"/>
      <c r="B131" s="142"/>
      <c r="C131" s="142"/>
      <c r="D131" s="142"/>
      <c r="E131" s="142"/>
      <c r="F131" s="142"/>
      <c r="G131" s="142"/>
      <c r="H131" s="142"/>
      <c r="I131" s="142"/>
      <c r="J131" s="142"/>
    </row>
    <row r="132" ht="12.75">
      <c r="A132" s="13"/>
    </row>
    <row r="133" spans="1:2" ht="12.75">
      <c r="A133" s="11" t="s">
        <v>116</v>
      </c>
      <c r="B133" s="4" t="s">
        <v>117</v>
      </c>
    </row>
    <row r="134" spans="1:10" ht="12.75">
      <c r="A134" s="11"/>
      <c r="B134" s="138" t="s">
        <v>179</v>
      </c>
      <c r="C134" s="138"/>
      <c r="D134" s="138"/>
      <c r="E134" s="138"/>
      <c r="F134" s="138"/>
      <c r="G134" s="138"/>
      <c r="H134" s="138"/>
      <c r="I134" s="138"/>
      <c r="J134" s="138"/>
    </row>
    <row r="135" spans="1:10" ht="12.75">
      <c r="A135" s="11"/>
      <c r="B135" s="138"/>
      <c r="C135" s="138"/>
      <c r="D135" s="138"/>
      <c r="E135" s="138"/>
      <c r="F135" s="138"/>
      <c r="G135" s="138"/>
      <c r="H135" s="138"/>
      <c r="I135" s="138"/>
      <c r="J135" s="138"/>
    </row>
    <row r="136" spans="1:10" ht="12.75">
      <c r="A136" s="11"/>
      <c r="B136" s="51"/>
      <c r="C136" s="51"/>
      <c r="D136" s="51"/>
      <c r="E136" s="51"/>
      <c r="F136" s="51"/>
      <c r="G136" s="51"/>
      <c r="H136" s="51"/>
      <c r="I136" s="51"/>
      <c r="J136" s="51"/>
    </row>
    <row r="137" spans="1:10" ht="12.75">
      <c r="A137" s="11"/>
      <c r="B137" s="138" t="s">
        <v>199</v>
      </c>
      <c r="C137" s="138"/>
      <c r="D137" s="138"/>
      <c r="E137" s="138"/>
      <c r="F137" s="138"/>
      <c r="G137" s="138"/>
      <c r="H137" s="138"/>
      <c r="I137" s="138"/>
      <c r="J137" s="138"/>
    </row>
    <row r="138" spans="1:10" ht="12.75">
      <c r="A138" s="11"/>
      <c r="B138" s="138"/>
      <c r="C138" s="138"/>
      <c r="D138" s="138"/>
      <c r="E138" s="138"/>
      <c r="F138" s="138"/>
      <c r="G138" s="138"/>
      <c r="H138" s="138"/>
      <c r="I138" s="138"/>
      <c r="J138" s="138"/>
    </row>
    <row r="139" spans="1:10" ht="12.75">
      <c r="A139" s="11"/>
      <c r="B139" s="51"/>
      <c r="C139" s="51"/>
      <c r="D139" s="51"/>
      <c r="E139" s="51"/>
      <c r="F139" s="51"/>
      <c r="G139" s="51"/>
      <c r="H139" s="51"/>
      <c r="I139" s="51"/>
      <c r="J139" s="51"/>
    </row>
    <row r="140" spans="1:10" ht="12.75">
      <c r="A140" s="11"/>
      <c r="B140" s="51"/>
      <c r="C140" s="51"/>
      <c r="D140" s="92"/>
      <c r="E140" s="99" t="s">
        <v>280</v>
      </c>
      <c r="F140" s="99" t="s">
        <v>232</v>
      </c>
      <c r="G140" s="99"/>
      <c r="H140" s="51"/>
      <c r="I140" s="51"/>
      <c r="J140" s="51"/>
    </row>
    <row r="141" spans="1:10" ht="25.5">
      <c r="A141" s="11"/>
      <c r="B141" s="51"/>
      <c r="C141" s="51"/>
      <c r="D141" s="92"/>
      <c r="E141" s="100" t="s">
        <v>210</v>
      </c>
      <c r="F141" s="100" t="s">
        <v>211</v>
      </c>
      <c r="G141" s="100" t="s">
        <v>212</v>
      </c>
      <c r="H141" s="51"/>
      <c r="I141" s="51"/>
      <c r="J141" s="51"/>
    </row>
    <row r="142" spans="1:10" ht="12.75">
      <c r="A142" s="11"/>
      <c r="B142" s="51"/>
      <c r="C142" s="51"/>
      <c r="D142" s="92"/>
      <c r="E142" s="101" t="s">
        <v>31</v>
      </c>
      <c r="F142" s="101" t="s">
        <v>31</v>
      </c>
      <c r="G142" s="101" t="s">
        <v>31</v>
      </c>
      <c r="H142" s="51"/>
      <c r="I142" s="51"/>
      <c r="J142" s="51"/>
    </row>
    <row r="143" spans="1:10" ht="12.75">
      <c r="A143" s="11"/>
      <c r="B143" s="51"/>
      <c r="C143" s="51"/>
      <c r="D143" s="77" t="s">
        <v>45</v>
      </c>
      <c r="E143" s="78">
        <v>5274</v>
      </c>
      <c r="F143" s="78">
        <v>9785</v>
      </c>
      <c r="G143" s="78">
        <f>+E143+F143</f>
        <v>15059</v>
      </c>
      <c r="H143" s="51"/>
      <c r="I143" s="51"/>
      <c r="J143" s="51"/>
    </row>
    <row r="144" spans="1:10" ht="12.75">
      <c r="A144" s="11"/>
      <c r="B144" s="51"/>
      <c r="C144" s="51"/>
      <c r="D144" s="77" t="s">
        <v>46</v>
      </c>
      <c r="E144" s="78">
        <v>777</v>
      </c>
      <c r="F144" s="78">
        <v>3339</v>
      </c>
      <c r="G144" s="78">
        <f>+E144+F144</f>
        <v>4116</v>
      </c>
      <c r="H144" s="51"/>
      <c r="I144" s="51"/>
      <c r="J144" s="51"/>
    </row>
    <row r="145" spans="1:10" ht="12.75">
      <c r="A145" s="11"/>
      <c r="B145" s="51"/>
      <c r="C145" s="51"/>
      <c r="D145" s="77" t="s">
        <v>47</v>
      </c>
      <c r="E145" s="78">
        <v>711</v>
      </c>
      <c r="F145" s="78">
        <v>2715</v>
      </c>
      <c r="G145" s="78">
        <f>+E145+F145</f>
        <v>3426</v>
      </c>
      <c r="H145" s="51"/>
      <c r="I145" s="51"/>
      <c r="J145" s="51"/>
    </row>
    <row r="146" spans="1:10" ht="12.75">
      <c r="A146" s="11"/>
      <c r="B146" s="51"/>
      <c r="C146" s="51"/>
      <c r="D146" s="51"/>
      <c r="E146" s="51"/>
      <c r="F146" s="51"/>
      <c r="G146" s="51"/>
      <c r="H146" s="51"/>
      <c r="I146" s="51"/>
      <c r="J146" s="51"/>
    </row>
    <row r="147" spans="1:2" ht="12.75">
      <c r="A147" s="11" t="s">
        <v>118</v>
      </c>
      <c r="B147" s="4" t="s">
        <v>160</v>
      </c>
    </row>
    <row r="148" spans="1:10" ht="12.75">
      <c r="A148" s="11"/>
      <c r="B148" s="137" t="s">
        <v>263</v>
      </c>
      <c r="C148" s="137"/>
      <c r="D148" s="137"/>
      <c r="E148" s="137"/>
      <c r="F148" s="137"/>
      <c r="G148" s="137"/>
      <c r="H148" s="137"/>
      <c r="I148" s="137"/>
      <c r="J148" s="137"/>
    </row>
    <row r="149" spans="1:18" ht="12.75">
      <c r="A149" s="13"/>
      <c r="B149" s="22"/>
      <c r="C149" s="22"/>
      <c r="D149" s="22"/>
      <c r="E149" s="22"/>
      <c r="F149" s="22"/>
      <c r="G149" s="22"/>
      <c r="H149" s="22"/>
      <c r="I149" s="22"/>
      <c r="J149" s="22"/>
      <c r="K149" s="12" t="s">
        <v>59</v>
      </c>
      <c r="L149" s="25"/>
      <c r="M149" s="25"/>
      <c r="N149" s="25"/>
      <c r="O149" s="25"/>
      <c r="P149" s="25"/>
      <c r="Q149" s="25"/>
      <c r="R149" s="25"/>
    </row>
    <row r="150" spans="1:18" ht="12.75">
      <c r="A150" s="11" t="s">
        <v>119</v>
      </c>
      <c r="B150" s="4" t="s">
        <v>120</v>
      </c>
      <c r="K150" s="12" t="s">
        <v>59</v>
      </c>
      <c r="L150" s="25"/>
      <c r="M150" s="25"/>
      <c r="N150" s="25"/>
      <c r="O150" s="25"/>
      <c r="P150" s="25"/>
      <c r="Q150" s="25"/>
      <c r="R150" s="25"/>
    </row>
    <row r="151" spans="1:18" ht="12.75">
      <c r="A151" s="13"/>
      <c r="B151" s="137" t="s">
        <v>158</v>
      </c>
      <c r="C151" s="137"/>
      <c r="D151" s="137"/>
      <c r="E151" s="137"/>
      <c r="F151" s="137"/>
      <c r="G151" s="137"/>
      <c r="H151" s="137"/>
      <c r="I151" s="137"/>
      <c r="J151" s="137"/>
      <c r="L151" s="25"/>
      <c r="M151" s="25"/>
      <c r="N151" s="25"/>
      <c r="O151" s="25"/>
      <c r="P151" s="25"/>
      <c r="Q151" s="25"/>
      <c r="R151" s="25"/>
    </row>
    <row r="152" ht="12.75">
      <c r="A152" s="13"/>
    </row>
    <row r="153" spans="1:2" ht="12.75">
      <c r="A153" s="11" t="s">
        <v>121</v>
      </c>
      <c r="B153" s="4" t="s">
        <v>122</v>
      </c>
    </row>
    <row r="154" spans="1:2" ht="12.75">
      <c r="A154" s="13"/>
      <c r="B154" s="12" t="s">
        <v>143</v>
      </c>
    </row>
    <row r="155" ht="12.75">
      <c r="A155" s="13"/>
    </row>
    <row r="156" spans="1:2" ht="12.75">
      <c r="A156" s="11" t="s">
        <v>123</v>
      </c>
      <c r="B156" s="4" t="s">
        <v>52</v>
      </c>
    </row>
    <row r="157" spans="1:9" ht="12.75">
      <c r="A157" s="11"/>
      <c r="B157" s="4"/>
      <c r="G157" s="11" t="s">
        <v>230</v>
      </c>
      <c r="H157" s="88"/>
      <c r="I157" s="11" t="s">
        <v>249</v>
      </c>
    </row>
    <row r="158" spans="1:9" ht="12.75">
      <c r="A158" s="11"/>
      <c r="B158" s="4"/>
      <c r="G158" s="11" t="s">
        <v>231</v>
      </c>
      <c r="H158" s="88"/>
      <c r="I158" s="11" t="s">
        <v>250</v>
      </c>
    </row>
    <row r="159" spans="1:9" ht="12.75">
      <c r="A159" s="11"/>
      <c r="B159" s="4"/>
      <c r="G159" s="11" t="s">
        <v>181</v>
      </c>
      <c r="H159" s="88"/>
      <c r="I159" s="11" t="s">
        <v>181</v>
      </c>
    </row>
    <row r="160" spans="1:9" ht="12.75">
      <c r="A160" s="11"/>
      <c r="B160" s="4"/>
      <c r="G160" s="11" t="s">
        <v>182</v>
      </c>
      <c r="H160" s="88"/>
      <c r="I160" s="11" t="s">
        <v>182</v>
      </c>
    </row>
    <row r="161" spans="1:9" ht="12.75">
      <c r="A161" s="11"/>
      <c r="B161" s="4"/>
      <c r="G161" s="11"/>
      <c r="H161" s="88"/>
      <c r="I161" s="11"/>
    </row>
    <row r="162" spans="1:9" ht="13.5" thickBot="1">
      <c r="A162" s="11"/>
      <c r="B162" s="144" t="s">
        <v>251</v>
      </c>
      <c r="C162" s="144"/>
      <c r="D162" s="144"/>
      <c r="G162" s="67">
        <v>-624</v>
      </c>
      <c r="H162" s="89"/>
      <c r="I162" s="67">
        <f>+'Income Statement'!I29</f>
        <v>-690</v>
      </c>
    </row>
    <row r="163" spans="1:2" ht="13.5" thickTop="1">
      <c r="A163" s="11"/>
      <c r="B163" s="4"/>
    </row>
    <row r="164" spans="1:10" ht="12.75">
      <c r="A164" s="13"/>
      <c r="B164" s="137" t="s">
        <v>180</v>
      </c>
      <c r="C164" s="137"/>
      <c r="D164" s="137"/>
      <c r="E164" s="137"/>
      <c r="F164" s="137"/>
      <c r="G164" s="137"/>
      <c r="H164" s="137"/>
      <c r="I164" s="137"/>
      <c r="J164" s="137"/>
    </row>
    <row r="165" spans="1:10" ht="12.75">
      <c r="A165" s="13"/>
      <c r="B165" s="137"/>
      <c r="C165" s="137"/>
      <c r="D165" s="137"/>
      <c r="E165" s="137"/>
      <c r="F165" s="137"/>
      <c r="G165" s="137"/>
      <c r="H165" s="137"/>
      <c r="I165" s="137"/>
      <c r="J165" s="137"/>
    </row>
    <row r="166" ht="12.75">
      <c r="A166" s="13"/>
    </row>
    <row r="167" spans="1:2" ht="12.75">
      <c r="A167" s="11" t="s">
        <v>124</v>
      </c>
      <c r="B167" s="4" t="s">
        <v>224</v>
      </c>
    </row>
    <row r="168" spans="1:10" ht="12.75">
      <c r="A168" s="13"/>
      <c r="B168" s="15" t="s">
        <v>225</v>
      </c>
      <c r="C168" s="15"/>
      <c r="D168" s="15"/>
      <c r="E168" s="15"/>
      <c r="F168" s="15"/>
      <c r="G168" s="15"/>
      <c r="H168" s="15"/>
      <c r="I168" s="15"/>
      <c r="J168" s="15"/>
    </row>
    <row r="169" ht="12.75">
      <c r="A169" s="13"/>
    </row>
    <row r="170" spans="1:2" ht="12.75">
      <c r="A170" s="11" t="s">
        <v>125</v>
      </c>
      <c r="B170" s="4" t="s">
        <v>126</v>
      </c>
    </row>
    <row r="171" spans="1:10" ht="12.75">
      <c r="A171" s="13"/>
      <c r="B171" s="15" t="s">
        <v>157</v>
      </c>
      <c r="C171" s="15"/>
      <c r="D171" s="15"/>
      <c r="E171" s="15"/>
      <c r="F171" s="15"/>
      <c r="G171" s="15"/>
      <c r="H171" s="15"/>
      <c r="I171" s="15"/>
      <c r="J171" s="15"/>
    </row>
    <row r="172" spans="1:10" ht="12.75">
      <c r="A172" s="13"/>
      <c r="B172" s="15"/>
      <c r="C172" s="15"/>
      <c r="D172" s="15"/>
      <c r="E172" s="15"/>
      <c r="F172" s="15"/>
      <c r="G172" s="15"/>
      <c r="H172" s="15"/>
      <c r="I172" s="15"/>
      <c r="J172" s="15"/>
    </row>
    <row r="173" spans="1:2" ht="12.75">
      <c r="A173" s="11" t="s">
        <v>127</v>
      </c>
      <c r="B173" s="4" t="s">
        <v>128</v>
      </c>
    </row>
    <row r="174" spans="1:10" ht="12.75">
      <c r="A174" s="13"/>
      <c r="B174" s="15" t="s">
        <v>279</v>
      </c>
      <c r="C174" s="15"/>
      <c r="D174" s="15"/>
      <c r="E174" s="15"/>
      <c r="F174" s="15"/>
      <c r="G174" s="15"/>
      <c r="H174" s="15"/>
      <c r="I174" s="15"/>
      <c r="J174" s="15"/>
    </row>
    <row r="175" spans="1:10" ht="12.75">
      <c r="A175" s="13"/>
      <c r="B175" s="15"/>
      <c r="C175" s="15"/>
      <c r="D175" s="15"/>
      <c r="E175" s="15"/>
      <c r="F175" s="15"/>
      <c r="G175" s="15"/>
      <c r="H175" s="15"/>
      <c r="I175" s="15"/>
      <c r="J175" s="15"/>
    </row>
    <row r="176" spans="1:2" ht="12.75">
      <c r="A176" s="11" t="s">
        <v>129</v>
      </c>
      <c r="B176" s="4" t="s">
        <v>142</v>
      </c>
    </row>
    <row r="177" spans="1:2" ht="12.75">
      <c r="A177" s="11"/>
      <c r="B177" s="12" t="s">
        <v>275</v>
      </c>
    </row>
    <row r="178" spans="1:9" ht="12.75">
      <c r="A178" s="11"/>
      <c r="I178" s="11"/>
    </row>
    <row r="179" spans="1:9" ht="12.75">
      <c r="A179" s="11"/>
      <c r="B179" s="4"/>
      <c r="I179" s="11" t="s">
        <v>278</v>
      </c>
    </row>
    <row r="180" spans="1:9" ht="12.75">
      <c r="A180" s="11"/>
      <c r="B180" s="4"/>
      <c r="I180" s="11" t="s">
        <v>31</v>
      </c>
    </row>
    <row r="181" spans="1:2" ht="12.75">
      <c r="A181" s="11"/>
      <c r="B181" s="97" t="s">
        <v>227</v>
      </c>
    </row>
    <row r="182" spans="1:2" ht="12.75">
      <c r="A182" s="11"/>
      <c r="B182" s="97" t="s">
        <v>226</v>
      </c>
    </row>
    <row r="183" spans="1:9" ht="12.75">
      <c r="A183" s="11"/>
      <c r="B183" s="94" t="s">
        <v>261</v>
      </c>
      <c r="I183" s="12">
        <f>+'Balance Sheet'!D23</f>
        <v>652</v>
      </c>
    </row>
    <row r="184" spans="1:9" ht="12.75">
      <c r="A184" s="11"/>
      <c r="B184" s="94" t="s">
        <v>228</v>
      </c>
      <c r="I184" s="12">
        <f>+'Balance Sheet'!D24</f>
        <v>487</v>
      </c>
    </row>
    <row r="185" spans="1:9" ht="12.75">
      <c r="A185" s="11"/>
      <c r="B185" s="4"/>
      <c r="I185" s="98">
        <f>SUM(I183:I184)</f>
        <v>1139</v>
      </c>
    </row>
    <row r="186" spans="1:9" ht="12.75">
      <c r="A186" s="11"/>
      <c r="B186" s="97" t="s">
        <v>260</v>
      </c>
      <c r="I186" s="64"/>
    </row>
    <row r="187" spans="1:9" ht="12.75">
      <c r="A187" s="11"/>
      <c r="B187" s="97" t="s">
        <v>226</v>
      </c>
      <c r="I187" s="25"/>
    </row>
    <row r="188" spans="1:9" ht="12.75">
      <c r="A188" s="11"/>
      <c r="B188" s="94" t="s">
        <v>261</v>
      </c>
      <c r="I188" s="24">
        <f>+'Balance Sheet'!D39</f>
        <v>1838</v>
      </c>
    </row>
    <row r="189" spans="1:9" ht="12.75">
      <c r="A189" s="11"/>
      <c r="B189" s="94"/>
      <c r="I189" s="54"/>
    </row>
    <row r="190" spans="1:9" ht="13.5" thickBot="1">
      <c r="A190" s="11"/>
      <c r="B190" t="s">
        <v>229</v>
      </c>
      <c r="I190" s="65">
        <f>SUM(I185:I188)</f>
        <v>2977</v>
      </c>
    </row>
    <row r="191" spans="1:2" ht="13.5" thickTop="1">
      <c r="A191" s="11"/>
      <c r="B191" s="94"/>
    </row>
    <row r="192" spans="1:2" ht="12.75">
      <c r="A192" s="11"/>
      <c r="B192" s="94"/>
    </row>
    <row r="193" spans="1:2" ht="12.75">
      <c r="A193" s="11"/>
      <c r="B193" s="94"/>
    </row>
    <row r="194" spans="1:2" ht="12.75">
      <c r="A194" s="11"/>
      <c r="B194" s="94"/>
    </row>
    <row r="195" spans="1:2" ht="12.75">
      <c r="A195" s="11"/>
      <c r="B195" s="94"/>
    </row>
    <row r="196" spans="1:2" ht="12.75">
      <c r="A196" s="11" t="s">
        <v>130</v>
      </c>
      <c r="B196" s="4" t="s">
        <v>131</v>
      </c>
    </row>
    <row r="197" spans="1:2" ht="12.75">
      <c r="A197" s="13"/>
      <c r="B197" s="12" t="s">
        <v>183</v>
      </c>
    </row>
    <row r="198" ht="12.75">
      <c r="A198" s="13"/>
    </row>
    <row r="199" spans="1:2" ht="12.75">
      <c r="A199" s="11" t="s">
        <v>132</v>
      </c>
      <c r="B199" s="4" t="s">
        <v>147</v>
      </c>
    </row>
    <row r="200" spans="1:2" ht="12.75">
      <c r="A200" s="13"/>
      <c r="B200" s="12" t="s">
        <v>146</v>
      </c>
    </row>
    <row r="201" ht="12.75">
      <c r="A201" s="13"/>
    </row>
    <row r="202" spans="1:2" ht="12.75">
      <c r="A202" s="11" t="s">
        <v>133</v>
      </c>
      <c r="B202" s="4" t="s">
        <v>57</v>
      </c>
    </row>
    <row r="203" spans="1:2" ht="12.75">
      <c r="A203" s="13"/>
      <c r="B203" s="12" t="s">
        <v>159</v>
      </c>
    </row>
    <row r="204" ht="12.75">
      <c r="A204" s="13"/>
    </row>
    <row r="205" spans="1:2" ht="12.75">
      <c r="A205" s="11" t="s">
        <v>134</v>
      </c>
      <c r="B205" s="4" t="s">
        <v>152</v>
      </c>
    </row>
    <row r="206" spans="1:2" ht="12.75">
      <c r="A206" s="13"/>
      <c r="B206" s="13"/>
    </row>
    <row r="207" spans="1:10" ht="25.5">
      <c r="A207" s="13"/>
      <c r="C207" s="112"/>
      <c r="D207" s="112"/>
      <c r="E207" s="112"/>
      <c r="F207" s="112"/>
      <c r="G207" s="113" t="s">
        <v>252</v>
      </c>
      <c r="H207" s="113"/>
      <c r="I207" s="113" t="s">
        <v>253</v>
      </c>
      <c r="J207" s="112"/>
    </row>
    <row r="208" spans="1:10" ht="12.75">
      <c r="A208" s="13"/>
      <c r="C208" s="46"/>
      <c r="D208" s="46"/>
      <c r="E208" s="46"/>
      <c r="F208" s="46"/>
      <c r="G208" s="103" t="s">
        <v>213</v>
      </c>
      <c r="H208" s="103"/>
      <c r="I208" s="103" t="s">
        <v>233</v>
      </c>
      <c r="J208" s="46"/>
    </row>
    <row r="209" spans="1:10" ht="12.75">
      <c r="A209" s="13"/>
      <c r="C209" s="46"/>
      <c r="D209" s="46"/>
      <c r="E209" s="46"/>
      <c r="F209" s="46"/>
      <c r="G209" s="103" t="s">
        <v>234</v>
      </c>
      <c r="H209" s="103"/>
      <c r="I209" s="103" t="s">
        <v>235</v>
      </c>
      <c r="J209" s="46"/>
    </row>
    <row r="210" spans="1:10" ht="12.75">
      <c r="A210" s="13"/>
      <c r="C210" s="46"/>
      <c r="D210" s="46"/>
      <c r="E210" s="46"/>
      <c r="F210" s="46"/>
      <c r="G210" s="103" t="s">
        <v>278</v>
      </c>
      <c r="H210" s="103"/>
      <c r="I210" s="103" t="s">
        <v>278</v>
      </c>
      <c r="J210" s="46"/>
    </row>
    <row r="211" spans="1:10" ht="12.75">
      <c r="A211" s="13"/>
      <c r="B211" s="109" t="s">
        <v>239</v>
      </c>
      <c r="C211" s="140" t="s">
        <v>264</v>
      </c>
      <c r="D211" s="140"/>
      <c r="E211" s="140"/>
      <c r="F211" s="46"/>
      <c r="G211" s="46"/>
      <c r="H211" s="46"/>
      <c r="I211" s="46"/>
      <c r="J211" s="46"/>
    </row>
    <row r="212" spans="1:10" ht="12.75">
      <c r="A212" s="13"/>
      <c r="C212" s="46"/>
      <c r="D212" s="116" t="s">
        <v>254</v>
      </c>
      <c r="E212" s="116"/>
      <c r="F212" s="46"/>
      <c r="G212" s="105">
        <f>+'Income Statement'!E32</f>
        <v>2715</v>
      </c>
      <c r="H212" s="105"/>
      <c r="I212" s="105">
        <f>+'Income Statement'!I37</f>
        <v>2715</v>
      </c>
      <c r="J212" s="46"/>
    </row>
    <row r="213" spans="1:10" ht="12.75">
      <c r="A213" s="13"/>
      <c r="C213" s="46"/>
      <c r="D213" s="46"/>
      <c r="E213" s="46"/>
      <c r="F213" s="46"/>
      <c r="G213" s="46"/>
      <c r="H213" s="46"/>
      <c r="I213" s="46"/>
      <c r="J213" s="46"/>
    </row>
    <row r="214" spans="1:10" ht="12.75">
      <c r="A214" s="13"/>
      <c r="C214" s="46"/>
      <c r="D214" s="116" t="s">
        <v>255</v>
      </c>
      <c r="E214" s="116"/>
      <c r="F214" s="116"/>
      <c r="G214" s="105">
        <v>203187</v>
      </c>
      <c r="H214" s="105"/>
      <c r="I214" s="105">
        <v>102155</v>
      </c>
      <c r="J214" s="46"/>
    </row>
    <row r="215" spans="1:10" ht="12.75">
      <c r="A215" s="13"/>
      <c r="C215" s="46"/>
      <c r="D215" s="104"/>
      <c r="E215" s="104"/>
      <c r="F215" s="104"/>
      <c r="G215" s="46"/>
      <c r="H215" s="46"/>
      <c r="I215" s="46"/>
      <c r="J215" s="46"/>
    </row>
    <row r="216" spans="1:10" ht="13.5" thickBot="1">
      <c r="A216" s="13"/>
      <c r="C216" s="46"/>
      <c r="D216" s="140" t="s">
        <v>236</v>
      </c>
      <c r="E216" s="140"/>
      <c r="F216" s="106"/>
      <c r="G216" s="107">
        <f>+G212/G214*100</f>
        <v>1.3362075329622465</v>
      </c>
      <c r="H216" s="102"/>
      <c r="I216" s="107">
        <f>+I212/I214*100</f>
        <v>2.6577260046008515</v>
      </c>
      <c r="J216" s="46"/>
    </row>
    <row r="217" spans="1:10" ht="13.5" thickTop="1">
      <c r="A217" s="13"/>
      <c r="C217" s="46"/>
      <c r="D217" s="104"/>
      <c r="E217" s="104"/>
      <c r="F217" s="104"/>
      <c r="G217" s="46"/>
      <c r="H217" s="46"/>
      <c r="I217" s="46"/>
      <c r="J217" s="46"/>
    </row>
    <row r="218" spans="1:10" ht="13.5" thickBot="1">
      <c r="A218" s="13"/>
      <c r="B218" s="109" t="s">
        <v>240</v>
      </c>
      <c r="C218" s="140" t="s">
        <v>237</v>
      </c>
      <c r="D218" s="140"/>
      <c r="E218" s="140"/>
      <c r="F218" s="104"/>
      <c r="G218" s="108" t="s">
        <v>277</v>
      </c>
      <c r="H218" s="46"/>
      <c r="I218" s="108" t="s">
        <v>148</v>
      </c>
      <c r="J218" s="46"/>
    </row>
    <row r="219" spans="1:10" ht="13.5" thickTop="1">
      <c r="A219" s="13"/>
      <c r="C219" s="46"/>
      <c r="D219" s="104"/>
      <c r="E219" s="104"/>
      <c r="F219" s="104"/>
      <c r="G219" s="46"/>
      <c r="H219" s="46"/>
      <c r="I219" s="46"/>
      <c r="J219" s="46"/>
    </row>
    <row r="220" spans="1:2" ht="12.75">
      <c r="A220" s="13"/>
      <c r="B220" s="13"/>
    </row>
    <row r="221" spans="1:10" ht="12.75">
      <c r="A221" s="13"/>
      <c r="C221" s="138"/>
      <c r="D221" s="139"/>
      <c r="E221" s="139"/>
      <c r="F221" s="139"/>
      <c r="G221" s="139"/>
      <c r="H221" s="139"/>
      <c r="I221" s="139"/>
      <c r="J221" s="139"/>
    </row>
    <row r="222" spans="1:10" ht="12.75">
      <c r="A222" s="13"/>
      <c r="C222" s="139"/>
      <c r="D222" s="139"/>
      <c r="E222" s="139"/>
      <c r="F222" s="139"/>
      <c r="G222" s="139"/>
      <c r="H222" s="139"/>
      <c r="I222" s="139"/>
      <c r="J222" s="139"/>
    </row>
    <row r="223" spans="1:10" ht="12.75">
      <c r="A223" s="13"/>
      <c r="C223" s="45"/>
      <c r="D223" s="45"/>
      <c r="E223" s="45"/>
      <c r="F223" s="45"/>
      <c r="G223" s="45"/>
      <c r="H223" s="45"/>
      <c r="I223" s="45"/>
      <c r="J223" s="45"/>
    </row>
    <row r="224" spans="1:10" ht="12.75">
      <c r="A224" s="13"/>
      <c r="C224" s="45"/>
      <c r="D224" s="45"/>
      <c r="E224" s="45"/>
      <c r="F224" s="45"/>
      <c r="G224" s="45"/>
      <c r="H224" s="45"/>
      <c r="I224" s="45"/>
      <c r="J224" s="45"/>
    </row>
    <row r="225" spans="1:10" ht="12.75">
      <c r="A225" s="13"/>
      <c r="C225" s="45"/>
      <c r="D225" s="45"/>
      <c r="E225" s="45"/>
      <c r="F225" s="45"/>
      <c r="G225" s="45"/>
      <c r="H225" s="45"/>
      <c r="I225" s="45"/>
      <c r="J225" s="45"/>
    </row>
    <row r="226" spans="1:10" ht="12.75">
      <c r="A226" s="13"/>
      <c r="C226" s="45"/>
      <c r="D226" s="45"/>
      <c r="E226" s="45"/>
      <c r="F226" s="45"/>
      <c r="G226" s="45"/>
      <c r="H226" s="45"/>
      <c r="I226" s="45"/>
      <c r="J226" s="45"/>
    </row>
    <row r="227" ht="12.75">
      <c r="A227" s="12" t="s">
        <v>186</v>
      </c>
    </row>
    <row r="228" ht="12.75">
      <c r="A228" s="12" t="s">
        <v>1</v>
      </c>
    </row>
    <row r="229" ht="12.75">
      <c r="A229" s="12" t="s">
        <v>184</v>
      </c>
    </row>
    <row r="230" ht="12.75">
      <c r="A230" s="12" t="s">
        <v>185</v>
      </c>
    </row>
    <row r="232" spans="1:4" ht="12.75">
      <c r="A232" s="12" t="s">
        <v>58</v>
      </c>
      <c r="B232" s="135">
        <v>38554</v>
      </c>
      <c r="C232" s="136"/>
      <c r="D232" s="136"/>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row r="256" ht="12.75">
      <c r="A256" s="13"/>
    </row>
    <row r="257" ht="12.75">
      <c r="A257" s="13"/>
    </row>
    <row r="258" ht="12.75">
      <c r="A258" s="13"/>
    </row>
    <row r="259" ht="12.75">
      <c r="A259" s="13"/>
    </row>
    <row r="260" ht="12.75">
      <c r="A260" s="13"/>
    </row>
    <row r="261" ht="12.75">
      <c r="A261" s="13"/>
    </row>
    <row r="262" ht="12.75">
      <c r="A262" s="13"/>
    </row>
    <row r="263" ht="12.75">
      <c r="A263" s="13"/>
    </row>
    <row r="264" ht="12.75">
      <c r="A264" s="13"/>
    </row>
    <row r="265" ht="12.75">
      <c r="A265" s="13"/>
    </row>
  </sheetData>
  <mergeCells count="26">
    <mergeCell ref="C211:E211"/>
    <mergeCell ref="C218:E218"/>
    <mergeCell ref="G41:H41"/>
    <mergeCell ref="B162:D162"/>
    <mergeCell ref="B148:J148"/>
    <mergeCell ref="B134:J135"/>
    <mergeCell ref="B130:J131"/>
    <mergeCell ref="B137:J138"/>
    <mergeCell ref="D214:F214"/>
    <mergeCell ref="D212:E212"/>
    <mergeCell ref="B30:J30"/>
    <mergeCell ref="B60:J62"/>
    <mergeCell ref="B33:J34"/>
    <mergeCell ref="B9:J11"/>
    <mergeCell ref="B13:J18"/>
    <mergeCell ref="B57:J57"/>
    <mergeCell ref="B63:J63"/>
    <mergeCell ref="C77:J79"/>
    <mergeCell ref="B232:D232"/>
    <mergeCell ref="B151:J151"/>
    <mergeCell ref="B164:J165"/>
    <mergeCell ref="C221:J222"/>
    <mergeCell ref="D216:E216"/>
    <mergeCell ref="B71:J71"/>
    <mergeCell ref="C73:J75"/>
    <mergeCell ref="C81:J81"/>
  </mergeCells>
  <printOptions/>
  <pageMargins left="0.28" right="0.45" top="1" bottom="0.5" header="0.5" footer="0.5"/>
  <pageSetup horizontalDpi="600" verticalDpi="600" orientation="portrait" paperSize="9" scale="87" r:id="rId1"/>
  <headerFooter alignWithMargins="0">
    <oddHeader>&amp;L&amp;"Arial Narrow,Bold"&amp;14INS BIOSCIENCE BERHAD
&amp;10(Company No. 623239-V)
(Incorporated in Malaysia)
&amp;12NOTES TO THE QUARTERLY REPORT - 30 JUNE 2005&amp;R
</oddHeader>
  </headerFooter>
  <rowBreaks count="3" manualBreakCount="3">
    <brk id="64" max="11" man="1"/>
    <brk id="125" max="11"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zay</cp:lastModifiedBy>
  <cp:lastPrinted>2005-07-21T08:52:15Z</cp:lastPrinted>
  <dcterms:created xsi:type="dcterms:W3CDTF">2001-10-16T10:02:43Z</dcterms:created>
  <dcterms:modified xsi:type="dcterms:W3CDTF">2005-07-21T09:22:16Z</dcterms:modified>
  <cp:category/>
  <cp:version/>
  <cp:contentType/>
  <cp:contentStatus/>
</cp:coreProperties>
</file>